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defaultThemeVersion="124226"/>
  <mc:AlternateContent xmlns:mc="http://schemas.openxmlformats.org/markup-compatibility/2006">
    <mc:Choice Requires="x15">
      <x15ac:absPath xmlns:x15ac="http://schemas.microsoft.com/office/spreadsheetml/2010/11/ac" url="Y:\Rivka\פיתוח הון אנושי להייטק\הייטקלאס\מכרז הייטקלאס\"/>
    </mc:Choice>
  </mc:AlternateContent>
  <xr:revisionPtr revIDLastSave="0" documentId="13_ncr:1_{406444F6-F805-4E67-AC22-228F4D608299}" xr6:coauthVersionLast="36" xr6:coauthVersionMax="47" xr10:uidLastSave="{00000000-0000-0000-0000-000000000000}"/>
  <bookViews>
    <workbookView xWindow="-105" yWindow="-105" windowWidth="19425" windowHeight="10425" tabRatio="714" activeTab="11" xr2:uid="{00000000-000D-0000-FFFF-FFFF00000000}"/>
  </bookViews>
  <sheets>
    <sheet name="תנאי-סף" sheetId="1" r:id="rId1"/>
    <sheet name="איכות - סל א" sheetId="29" r:id="rId2"/>
    <sheet name="איכות - סל ב" sheetId="28" r:id="rId3"/>
    <sheet name="איכות - סל ג" sheetId="27" r:id="rId4"/>
    <sheet name="איכות - סל ד " sheetId="26" r:id="rId5"/>
    <sheet name="ניסיון המציע" sheetId="12" state="hidden" r:id="rId6"/>
    <sheet name="ניסיון המנהל" sheetId="17" state="hidden" r:id="rId7"/>
    <sheet name="איכות - סל ה" sheetId="22" r:id="rId8"/>
    <sheet name="תכני הפעילות המוצעת" sheetId="11" r:id="rId9"/>
    <sheet name="ראיון" sheetId="14" r:id="rId10"/>
    <sheet name="מחירים" sheetId="16" r:id="rId11"/>
    <sheet name="מחיר וסיכום" sheetId="6" r:id="rId12"/>
  </sheets>
  <definedNames>
    <definedName name="_Ref173487267" localSheetId="0">'תנאי-סף'!#REF!</definedName>
    <definedName name="_Ref179538436" localSheetId="0">'תנאי-סף'!#REF!</definedName>
    <definedName name="_Ref263083897" localSheetId="0">'תנאי-סף'!$C$10</definedName>
    <definedName name="_Ref274737718" localSheetId="0">'תנאי-סף'!$C$11</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'תנאי-סף'!$C$16</definedName>
    <definedName name="_Ref299445146" localSheetId="0">'תנאי-סף'!#REF!</definedName>
    <definedName name="_Ref299615356" localSheetId="0">'תנאי-סף'!#REF!</definedName>
    <definedName name="_Ref299617500" localSheetId="0">'תנאי-סף'!#REF!</definedName>
    <definedName name="_Ref304923103" localSheetId="0">'תנאי-סף'!$C$11</definedName>
    <definedName name="_Ref304980088" localSheetId="0">'תנאי-סף'!#REF!</definedName>
    <definedName name="_Ref306772740" localSheetId="0">'תנאי-סף'!#REF!</definedName>
    <definedName name="_Ref316295880" localSheetId="0">'תנאי-סף'!$C$47</definedName>
    <definedName name="_Ref316372399" localSheetId="0">'תנאי-סף'!$C$16</definedName>
    <definedName name="_Ref329872137" localSheetId="0">'תנאי-סף'!$C$17</definedName>
    <definedName name="_Ref373241086" localSheetId="0">'תנאי-סף'!#REF!</definedName>
    <definedName name="_Ref374524676" localSheetId="0">'תנאי-סף'!$C$10</definedName>
    <definedName name="_Ref414963483" localSheetId="0">'תנאי-סף'!#REF!</definedName>
    <definedName name="_Ref416103278" localSheetId="0">'תנאי-סף'!#REF!</definedName>
    <definedName name="_Ref421107478" localSheetId="0">'תנאי-סף'!#REF!</definedName>
    <definedName name="_Ref46843144" localSheetId="0">'תנאי-סף'!#REF!</definedName>
    <definedName name="_xlnm.Print_Area" localSheetId="0">'תנאי-סף'!$A$1:$G$48</definedName>
    <definedName name="רכיב_תכנית_ב" localSheetId="8">'תכני הפעילות המוצעת'!$C$13</definedName>
    <definedName name="רכיב_תכנית_ג" localSheetId="8">'תכני הפעילות המוצעת'!$C$17</definedName>
  </definedNames>
  <calcPr calcId="191029"/>
</workbook>
</file>

<file path=xl/calcChain.xml><?xml version="1.0" encoding="utf-8"?>
<calcChain xmlns="http://schemas.openxmlformats.org/spreadsheetml/2006/main">
  <c r="D15" i="29" l="1"/>
  <c r="J14" i="29"/>
  <c r="H8" i="29" s="1"/>
  <c r="I14" i="29"/>
  <c r="F14" i="29"/>
  <c r="G14" i="29" s="1"/>
  <c r="E8" i="29" s="1"/>
  <c r="E13" i="29"/>
  <c r="I12" i="29"/>
  <c r="H13" i="29" s="1"/>
  <c r="F12" i="29"/>
  <c r="G12" i="29" s="1"/>
  <c r="E15" i="29" s="1"/>
  <c r="E16" i="29" s="1"/>
  <c r="H10" i="29"/>
  <c r="E10" i="29"/>
  <c r="D10" i="29"/>
  <c r="D8" i="29"/>
  <c r="E4" i="29"/>
  <c r="D4" i="29"/>
  <c r="D15" i="28"/>
  <c r="I14" i="28"/>
  <c r="J14" i="28" s="1"/>
  <c r="H8" i="28" s="1"/>
  <c r="F14" i="28"/>
  <c r="G14" i="28" s="1"/>
  <c r="E8" i="28" s="1"/>
  <c r="E13" i="28"/>
  <c r="I12" i="28"/>
  <c r="J12" i="28" s="1"/>
  <c r="G12" i="28"/>
  <c r="F12" i="28"/>
  <c r="H10" i="28"/>
  <c r="E10" i="28"/>
  <c r="D10" i="28"/>
  <c r="D8" i="28"/>
  <c r="E4" i="28"/>
  <c r="D4" i="28"/>
  <c r="D15" i="27"/>
  <c r="I14" i="27"/>
  <c r="J14" i="27" s="1"/>
  <c r="H8" i="27" s="1"/>
  <c r="F14" i="27"/>
  <c r="G14" i="27" s="1"/>
  <c r="E8" i="27" s="1"/>
  <c r="H13" i="27"/>
  <c r="E13" i="27"/>
  <c r="J12" i="27"/>
  <c r="H15" i="27" s="1"/>
  <c r="H16" i="27" s="1"/>
  <c r="I12" i="27"/>
  <c r="F12" i="27"/>
  <c r="G12" i="27" s="1"/>
  <c r="E15" i="27" s="1"/>
  <c r="E16" i="27" s="1"/>
  <c r="H10" i="27"/>
  <c r="E10" i="27"/>
  <c r="D10" i="27"/>
  <c r="D8" i="27"/>
  <c r="E4" i="27"/>
  <c r="D4" i="27"/>
  <c r="D15" i="26"/>
  <c r="I14" i="26"/>
  <c r="J14" i="26" s="1"/>
  <c r="H8" i="26" s="1"/>
  <c r="F14" i="26"/>
  <c r="G14" i="26" s="1"/>
  <c r="E8" i="26" s="1"/>
  <c r="H13" i="26"/>
  <c r="E13" i="26"/>
  <c r="J12" i="26"/>
  <c r="I12" i="26"/>
  <c r="F12" i="26"/>
  <c r="G12" i="26" s="1"/>
  <c r="H10" i="26"/>
  <c r="E10" i="26"/>
  <c r="D10" i="26"/>
  <c r="D8" i="26"/>
  <c r="E4" i="26"/>
  <c r="D4" i="26"/>
  <c r="D15" i="22"/>
  <c r="F48" i="6"/>
  <c r="E48" i="6"/>
  <c r="D48" i="6"/>
  <c r="B48" i="6"/>
  <c r="H10" i="22"/>
  <c r="E10" i="22"/>
  <c r="D10" i="22"/>
  <c r="D8" i="22"/>
  <c r="E4" i="22"/>
  <c r="D4" i="22"/>
  <c r="J12" i="29" l="1"/>
  <c r="H15" i="29" s="1"/>
  <c r="H16" i="29" s="1"/>
  <c r="E15" i="28"/>
  <c r="E16" i="28" s="1"/>
  <c r="H15" i="28"/>
  <c r="H16" i="28" s="1"/>
  <c r="H13" i="28"/>
  <c r="E15" i="26"/>
  <c r="E16" i="26" s="1"/>
  <c r="H15" i="26"/>
  <c r="H16" i="26" s="1"/>
  <c r="L21" i="11"/>
  <c r="J21" i="11"/>
  <c r="F38" i="6" l="1"/>
  <c r="E38" i="6"/>
  <c r="D38" i="6"/>
  <c r="B38" i="6"/>
  <c r="F28" i="6"/>
  <c r="E28" i="6"/>
  <c r="D28" i="6"/>
  <c r="B28" i="6"/>
  <c r="F18" i="6"/>
  <c r="E18" i="6"/>
  <c r="D18" i="6"/>
  <c r="B18" i="6"/>
  <c r="D8" i="6" l="1"/>
  <c r="F8" i="6"/>
  <c r="E8" i="6"/>
  <c r="D49" i="6" l="1"/>
  <c r="F49" i="6"/>
  <c r="E49" i="6"/>
  <c r="E39" i="6"/>
  <c r="F39" i="6"/>
  <c r="D39" i="6"/>
  <c r="E29" i="6"/>
  <c r="D29" i="6"/>
  <c r="F29" i="6"/>
  <c r="D19" i="6"/>
  <c r="F19" i="6"/>
  <c r="E19" i="6"/>
  <c r="B8" i="6" l="1"/>
  <c r="E9" i="14"/>
  <c r="C9" i="14"/>
  <c r="B9" i="14"/>
  <c r="H21" i="11"/>
  <c r="F21" i="11"/>
  <c r="D21" i="11"/>
  <c r="V1" i="17"/>
  <c r="S1" i="17"/>
  <c r="J1" i="17"/>
  <c r="C1" i="17"/>
  <c r="F14" i="22" l="1"/>
  <c r="G14" i="22" s="1"/>
  <c r="E8" i="22" s="1"/>
  <c r="E15" i="22" s="1"/>
  <c r="I14" i="22"/>
  <c r="J14" i="22" s="1"/>
  <c r="H8" i="22" s="1"/>
  <c r="F12" i="22"/>
  <c r="I12" i="22"/>
  <c r="E9" i="6"/>
  <c r="D9" i="6"/>
  <c r="F9" i="6"/>
  <c r="H13" i="22" l="1"/>
  <c r="J12" i="22"/>
  <c r="H15" i="22" s="1"/>
  <c r="H16" i="22" s="1"/>
  <c r="E13" i="22"/>
  <c r="G12" i="22"/>
  <c r="E16" i="22" s="1"/>
</calcChain>
</file>

<file path=xl/sharedStrings.xml><?xml version="1.0" encoding="utf-8"?>
<sst xmlns="http://schemas.openxmlformats.org/spreadsheetml/2006/main" count="426" uniqueCount="172">
  <si>
    <t>מסמכים נדרשים</t>
  </si>
  <si>
    <t>משקל</t>
  </si>
  <si>
    <t>משקל בציון האיכות</t>
  </si>
  <si>
    <t>ניקוד</t>
  </si>
  <si>
    <t>סה"כ ציון איכות</t>
  </si>
  <si>
    <t>ציון איכות</t>
  </si>
  <si>
    <t>ציון מחיר</t>
  </si>
  <si>
    <t>סה"כ ציון</t>
  </si>
  <si>
    <t>רכיב</t>
  </si>
  <si>
    <t>דירוג המציעים</t>
  </si>
  <si>
    <t>טלפון:</t>
  </si>
  <si>
    <t>תנאי סף מקצועיים</t>
  </si>
  <si>
    <t>אם המציע הינו עמותה, עליו להיות בעל אישור על ניהול תקין, מטעם רשם העמותות, תקף לשנה השוטפת.</t>
  </si>
  <si>
    <t>תנאי סף מנהליים</t>
  </si>
  <si>
    <t xml:space="preserve">מסמך בשפה העברית המתאר את פרופיל המציע. </t>
  </si>
  <si>
    <t>מס' סעיף:</t>
  </si>
  <si>
    <t>קריטריון:</t>
  </si>
  <si>
    <t>שם המציע:</t>
  </si>
  <si>
    <t>המציע:</t>
  </si>
  <si>
    <t>סה"כ ניקוד לאיכות</t>
  </si>
  <si>
    <t>ראיון עם מנהל הפרויקט ונציג המציע</t>
  </si>
  <si>
    <t>פרמטרים (ציון מ-1-10 נק')</t>
  </si>
  <si>
    <t>ראה לשונית "ראיון"</t>
  </si>
  <si>
    <t>ראה לשונית "תכני הפעילות המוצעת"</t>
  </si>
  <si>
    <r>
      <t xml:space="preserve">מעבר סף איכות </t>
    </r>
    <r>
      <rPr>
        <b/>
        <u/>
        <sz val="14"/>
        <rFont val="David"/>
        <family val="2"/>
        <charset val="177"/>
      </rPr>
      <t>כולל</t>
    </r>
  </si>
  <si>
    <t>התרשמות מתכני הפעילות המוצעת:</t>
  </si>
  <si>
    <t>ח.פ.</t>
  </si>
  <si>
    <t>ציון</t>
  </si>
  <si>
    <t>נימוק</t>
  </si>
  <si>
    <t>ממוצע</t>
  </si>
  <si>
    <t>איש הקשר:</t>
  </si>
  <si>
    <t>מציע:</t>
  </si>
  <si>
    <t>משקל:</t>
  </si>
  <si>
    <t>כתובת דוא"ל:</t>
  </si>
  <si>
    <t>נימוק:</t>
  </si>
  <si>
    <t>ציון:</t>
  </si>
  <si>
    <t>הפרמטר (ציון בין 1-10):</t>
  </si>
  <si>
    <t>מראיינים:</t>
  </si>
  <si>
    <t>12.6.2</t>
  </si>
  <si>
    <t>12.6.3</t>
  </si>
  <si>
    <t>12.6.4</t>
  </si>
  <si>
    <t>12.6.8</t>
  </si>
  <si>
    <t>שאלות:</t>
  </si>
  <si>
    <t>תיאור</t>
  </si>
  <si>
    <t>נמשך 2 שנות לימודים רצופות לפחות</t>
  </si>
  <si>
    <r>
      <rPr>
        <b/>
        <sz val="14"/>
        <rFont val="David"/>
        <family val="2"/>
      </rPr>
      <t>ניהול פדגוגי</t>
    </r>
    <r>
      <rPr>
        <sz val="12"/>
        <rFont val="David"/>
        <family val="2"/>
        <charset val="177"/>
      </rPr>
      <t xml:space="preserve"> של פרויקט רב שנתי: </t>
    </r>
  </si>
  <si>
    <t>שכבות גיל: ח'-יא'</t>
  </si>
  <si>
    <t>בתחומי מדע וטכנולוגיה</t>
  </si>
  <si>
    <t>6.2.1.2 / 12.6.1</t>
  </si>
  <si>
    <t xml:space="preserve">ניסיון המציע עם מגזרי אוכלוסיה שונים- תכנית שהמציע ניהל ארגונית בו זמנית ליותר ממגזר אוכלוסיה אחד </t>
  </si>
  <si>
    <t xml:space="preserve"> "פריסה ארצית" תיחשב להפעלת תכנית בלתי פורמלית ב-5 מקומות שונים הממוקמים ב-3 אזורים שונים (מתוך 4 האזורים: צפון, דרום, מרכז, ירושלים) ברחבי הארץ במקביל. </t>
  </si>
  <si>
    <t>בחמש השנים האחרונות</t>
  </si>
  <si>
    <t xml:space="preserve">היקף מינ': 5 קבוצות, כל קבוצה 10 משתתפים, 10 מפגשים, כל מפגש שעה אחת. </t>
  </si>
  <si>
    <t>כמות יחידות</t>
  </si>
  <si>
    <t>1,2,3,4</t>
  </si>
  <si>
    <t>12.6.7</t>
  </si>
  <si>
    <t>פריסה: הופעל במקביל ב-3 מקומות שונים הממוקמים ב-2 אזורים שונים</t>
  </si>
  <si>
    <t>פרוייקט אשר נמשך שנת לימודים מלאה אחת לפחות</t>
  </si>
  <si>
    <t>השכלת מנהל הפרויקט (5%)</t>
  </si>
  <si>
    <t>ניסיון מנהל הפרויקט (5%)</t>
  </si>
  <si>
    <t>מנהל פרויקט בעל תואר ראשון או באחד ממקצועות המדעים ממוסד אקדמי מוכר על ידי המועצה להשכלה גבוהה</t>
  </si>
  <si>
    <r>
      <t>ובנוסף</t>
    </r>
    <r>
      <rPr>
        <sz val="12"/>
        <color theme="1"/>
        <rFont val="David"/>
        <family val="2"/>
      </rPr>
      <t xml:space="preserve"> בעל תעודת הוראה בחינוך או באחד ממקצועות המדעים,</t>
    </r>
  </si>
  <si>
    <r>
      <t>או</t>
    </r>
    <r>
      <rPr>
        <sz val="12"/>
        <color theme="1"/>
        <rFont val="David"/>
        <family val="2"/>
      </rPr>
      <t xml:space="preserve"> בעל תואר שני במקצוע החינוך או באחד ממקצועות המדעים יקבל ניקוד איכות של 5 נק'.</t>
    </r>
  </si>
  <si>
    <t xml:space="preserve">12.6.5 </t>
  </si>
  <si>
    <r>
      <t>בסעיף זה ייבחן ניסיונו של מנהל הפרויקט המוצע, מעבר לנדרש בתנאי הסף ‎</t>
    </r>
    <r>
      <rPr>
        <sz val="12"/>
        <color theme="1"/>
        <rFont val="Times New Roman"/>
        <family val="1"/>
      </rPr>
      <t>6.2.2.2</t>
    </r>
    <r>
      <rPr>
        <sz val="12"/>
        <color theme="1"/>
        <rFont val="David"/>
        <family val="2"/>
      </rPr>
      <t xml:space="preserve">. תוענק 2.5 נק' עבור כל פרויקט רב שנתי נוסף העומד בתנאי הסף הנ"ל, ועד לסך של 10 נקודות עבור 4 פרויקטים נוספים (6 פרויקטים סה"כ), שביצע מנהל הפרויקט ב- 5 השנים האחרונות. </t>
    </r>
  </si>
  <si>
    <t>מנהל התכנית:</t>
  </si>
  <si>
    <t>מנהל פיתוח הדרכה:</t>
  </si>
  <si>
    <t>ראיון עם מנהל התכנית, מנהל פיתוח הדרכה ונציג המציע</t>
  </si>
  <si>
    <t>12.6.9</t>
  </si>
  <si>
    <t>מחיר ליחידה – כולל מע"מ</t>
  </si>
  <si>
    <t>שם מנהל התכנית:</t>
  </si>
  <si>
    <t>מספר המציע</t>
  </si>
  <si>
    <t>מספר המציע:</t>
  </si>
  <si>
    <t>מעבר סף תכנית הפעילות המוצעת</t>
  </si>
  <si>
    <r>
      <t xml:space="preserve">מעבר סף איכות </t>
    </r>
    <r>
      <rPr>
        <b/>
        <u/>
        <sz val="14"/>
        <rFont val="David"/>
        <family val="2"/>
      </rPr>
      <t>תחתון</t>
    </r>
  </si>
  <si>
    <t xml:space="preserve">נימוק </t>
  </si>
  <si>
    <t>שם המציע</t>
  </si>
  <si>
    <t>רכיבי המחיר עבור סל א'</t>
  </si>
  <si>
    <t>רכיבי המחיר עבור סל ב'</t>
  </si>
  <si>
    <t>רכיבי המחיר עבור סל ג'</t>
  </si>
  <si>
    <t>רכיבי המחיר עבור סל ד'</t>
  </si>
  <si>
    <t>שקלול ציונים סופיים - סל א'</t>
  </si>
  <si>
    <t>שקלול ציונים סופיים - סל ב'</t>
  </si>
  <si>
    <t>שקלול ציונים סופיים - סל ג'</t>
  </si>
  <si>
    <t>שקלול ציונים סופיים - סל ד'</t>
  </si>
  <si>
    <t>מספר סל:</t>
  </si>
  <si>
    <t>5.1</t>
  </si>
  <si>
    <t>המציע הינו עמותה או גוף משפטי מאוגד הרשום ברשם רשמי או עוסק מורשה.</t>
  </si>
  <si>
    <t>5.1.1</t>
  </si>
  <si>
    <t>המציע עומד בדרישות תקנה 6(א) לתקנות חובת המכרזים, התשנ"ג- 1993 (להלן: "תקנות חובת המכרזים") ובכלל זה מחזיק בכל האישורים הנדרשים לפי חוק עסקאות גופים ציבוריים, התשל"ו- 1976 (אכיפת ניהול חשבונות ותשלום חובות מס), כשהם תקפים.</t>
  </si>
  <si>
    <t>5.1.2</t>
  </si>
  <si>
    <t>5.1.3</t>
  </si>
  <si>
    <t>אין מניעה, לפי כל דין 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או בעלי השליטה בו או נושאי המשרה שלו או הפועלים מטעמו, לבין ענייני המזמין או מתן השירותים.</t>
  </si>
  <si>
    <t>5.1.4</t>
  </si>
  <si>
    <t>5.2</t>
  </si>
  <si>
    <t>5.2.1.1</t>
  </si>
  <si>
    <r>
      <t xml:space="preserve">המציע ניהל </t>
    </r>
    <r>
      <rPr>
        <b/>
        <sz val="12"/>
        <color theme="1"/>
        <rFont val="David"/>
        <family val="2"/>
      </rPr>
      <t>ארגונית</t>
    </r>
    <r>
      <rPr>
        <sz val="12"/>
        <color theme="1"/>
        <rFont val="David"/>
        <family val="2"/>
        <charset val="177"/>
      </rPr>
      <t xml:space="preserve"> במהלך 5 השנים האחרונות 2 פרויקטים לפחות, כהגדרתם בסעיף 2.11, לאוכלוסיית היעד בסל אליו הוא מתמודד. </t>
    </r>
  </si>
  <si>
    <t>5.2.1.2</t>
  </si>
  <si>
    <r>
      <t xml:space="preserve">המציע ניהל </t>
    </r>
    <r>
      <rPr>
        <b/>
        <sz val="12"/>
        <color theme="1"/>
        <rFont val="David"/>
        <family val="2"/>
      </rPr>
      <t>פדגוגית</t>
    </r>
    <r>
      <rPr>
        <sz val="12"/>
        <color theme="1"/>
        <rFont val="David"/>
        <family val="2"/>
        <charset val="177"/>
      </rPr>
      <t xml:space="preserve"> במהלך 5 השנים האחרונות 2 פרויקטים לפחות, כהגדרתם בסעיף 2.11, לאוכלוסיית היעד בסל אליו הוא מתמודד. </t>
    </r>
  </si>
  <si>
    <t>5.2.2</t>
  </si>
  <si>
    <t>5.2.2.1</t>
  </si>
  <si>
    <t xml:space="preserve">מנהל התכנית ניהל ארגונית במהלך 5 השנים האחרונות 2 פרויקטים, כהגדרתם בסעיף 2.11, לאוכלוסיית היעד בסל אליו מתמודד המציע. </t>
  </si>
  <si>
    <t>5.2.2.2</t>
  </si>
  <si>
    <t>5.2.2.2.1</t>
  </si>
  <si>
    <t>5.2.2.2.2</t>
  </si>
  <si>
    <r>
      <t xml:space="preserve">בעל </t>
    </r>
    <r>
      <rPr>
        <u/>
        <sz val="12"/>
        <color theme="1"/>
        <rFont val="David"/>
        <family val="2"/>
      </rPr>
      <t>תואר אקדמי</t>
    </r>
    <r>
      <rPr>
        <sz val="12"/>
        <color theme="1"/>
        <rFont val="David"/>
        <family val="2"/>
      </rPr>
      <t xml:space="preserve"> בחינוך או בפסיכולוגיה או בעבודה סוציאלית או במדעי הלמידה וההוראה ממוסד אקדמי מוכר על ידי המועצה להשכלה גבוהה, או ממוסד מוכר להשכלה גבוהה בחו"ל, אשר אושר על ידי האגף להערכת תארים אקדמיים במשרד החינוך</t>
    </r>
  </si>
  <si>
    <r>
      <t xml:space="preserve">מנהל פיתוח ההדרכה יעמוד </t>
    </r>
    <r>
      <rPr>
        <u/>
        <sz val="12"/>
        <color theme="1"/>
        <rFont val="David"/>
        <family val="2"/>
      </rPr>
      <t>בלפחות</t>
    </r>
    <r>
      <rPr>
        <sz val="12"/>
        <color theme="1"/>
        <rFont val="David"/>
        <family val="2"/>
      </rPr>
      <t xml:space="preserve"> אחת משתי הדרישות הבאות:</t>
    </r>
  </si>
  <si>
    <r>
      <t xml:space="preserve">בעל </t>
    </r>
    <r>
      <rPr>
        <u/>
        <sz val="12"/>
        <color theme="1"/>
        <rFont val="David"/>
        <family val="2"/>
      </rPr>
      <t>תואר אקדמי</t>
    </r>
    <r>
      <rPr>
        <sz val="12"/>
        <color theme="1"/>
        <rFont val="David"/>
        <family val="2"/>
      </rPr>
      <t xml:space="preserve"> ממוסד אקדמי מוכר על ידי המועצה להשכלה גבוהה, או ממוסד מוכר להשכלה גבוהה בחו"ל, אשר אושר על ידי האגף להערכת תארים אקדמיים במשרד החינוך, </t>
    </r>
    <r>
      <rPr>
        <u/>
        <sz val="12"/>
        <color theme="1"/>
        <rFont val="David"/>
        <family val="2"/>
      </rPr>
      <t>ובנוסף</t>
    </r>
    <r>
      <rPr>
        <sz val="12"/>
        <color theme="1"/>
        <rFont val="David"/>
        <family val="2"/>
      </rPr>
      <t xml:space="preserve"> </t>
    </r>
    <r>
      <rPr>
        <u/>
        <sz val="12"/>
        <color theme="1"/>
        <rFont val="David"/>
        <family val="2"/>
      </rPr>
      <t>בעל תעודת הוראה</t>
    </r>
    <r>
      <rPr>
        <sz val="12"/>
        <color theme="1"/>
        <rFont val="David"/>
        <family val="2"/>
      </rPr>
      <t>, ו</t>
    </r>
    <r>
      <rPr>
        <u/>
        <sz val="12"/>
        <color theme="1"/>
        <rFont val="David"/>
        <family val="2"/>
      </rPr>
      <t>בוגר קורס פיתוח למידה בהיקף של לפחות 100 שעות</t>
    </r>
    <r>
      <rPr>
        <sz val="12"/>
        <color theme="1"/>
        <rFont val="David"/>
        <family val="2"/>
      </rPr>
      <t xml:space="preserve">. </t>
    </r>
  </si>
  <si>
    <t>מנהל פיתוח הדרכה ניהל פדגוגית במהלך 5 השנים האחרונות 2 פרויקטים, בדגש על מיומנויות, SEL ופיתוח ציר מנטלי, כהגדרתם בסעיף 2.11, לאוכלוסיית היעד בסל אליו מתמודד המציע.</t>
  </si>
  <si>
    <t xml:space="preserve">ההצעה תוגש על גבי טופס הגשת ההצעה המצורף כנספח ב'. להצעה יצורפו המסמכים הבאים: </t>
  </si>
  <si>
    <t xml:space="preserve">העתק תעודת עוסק מורשה והעתק של תעודת התאגדות (לפי העניין וסוג התאגדותו המשפטית של המציע), לצורך הוכחת העמידה בתנאי הסף שבסעיף ‎5.1.1 לעיל. </t>
  </si>
  <si>
    <t xml:space="preserve">אם המציע הוא עמותה, עליו להעביר אישור ניהול תקין מטעם רשם העמותות, תקף למועד הגשת ההצעה. </t>
  </si>
  <si>
    <t>6.10.</t>
  </si>
  <si>
    <t>6.20.</t>
  </si>
  <si>
    <t xml:space="preserve">אישור עו"ד או רו"ח על היותם חתומים מטעם המציע על מסמכי המכרז. המשרד רשאי לחייב את המציע בחתימתם.  </t>
  </si>
  <si>
    <t xml:space="preserve">אישורים לפי חוק עסקאות גופים ציבוריים, בדבר ניהול פנקסי חשבונות ורשומות, כשהוא תקף, להוכחת העמידה בתנאי הסף שבסעיף 5.1.2 לעיל. </t>
  </si>
  <si>
    <r>
      <t>ה</t>
    </r>
    <r>
      <rPr>
        <sz val="12"/>
        <color rgb="FF000000"/>
        <rFont val="David"/>
        <family val="2"/>
      </rPr>
      <t>סל</t>
    </r>
    <r>
      <rPr>
        <sz val="12"/>
        <color theme="1"/>
        <rFont val="David"/>
        <family val="2"/>
      </rPr>
      <t>/ים הכלול/ים בהצעתו של המציע, כנדרש בסעיף 1.4 לעיל. על המציע לציין איזה סל/ים הוא מעוניין להפעיל הכל לפי הנדרש בנוסח נספח ב'2.</t>
    </r>
  </si>
  <si>
    <t>פרטים אודות ניסיונו של המציע, כנדרש בסעיף ‎5.2 לעיל. הניסיון הנדרש על-פי סעיף זה יפורט ברשימה כרונולוגית מלאה של הפרויקטים שבוצעו במהלך שנות הניסיון, תוכנן והיקפיהן, רשימת הלקוחות שקיבלו שירות זה או דומה לו מהמציע, המקומות בהם הפעיל את הפרויקט, תוך ציון שם הלקוח, שם איש הקשר ופרטי ההתקשרות עמו, מפרט הפרויקט ופירוט הנעשה במסגרתו, הכל לפי הנדרש בטבלה שבנספח ב'3.</t>
  </si>
  <si>
    <t>פרטים אודות ניסיונו של מנהל התכנית, כנדרש בסעיף ‎5.2.2.1 ‎ לעיל. הניסיון הנדרש על-פי סעיף זה יפורט ברשימה כרונולוגית מלאה של הפרויקטים שנוהלו על ידו במהלך שנות הניסיון והיקפיהן, כולל רשימת הלקוחות שקיבלו שירות זה או דומה לו ממנהל התכנית, תוך ציון שם הלקוח, שם איש הקשר ופרטי ההתקשרות עמו, מפרט הפרויקט, הכל לפי הנדרש בטבלה שבנספח ב'4.</t>
  </si>
  <si>
    <t>פרטים אודות ניסיונו של מנהל פיתוח הדרכה, כנדרש בסעיף 5.2.2.2 לעיל. הניסיון הנדרש על-פי סעיף זה יפורט ברשימה כרונולוגית מלאה של הפרויקטים שנוהלו על ידו במהלך שנות הניסיון והיקפיהן, כולל רשימת הלקוחות שקיבלו שירות זה או דומה לו ממנהל פיתוח הדרכה, תוך ציון שם הלקוח, שם איש הקשר ופרטי ההתקשרות עמו, מפרט הפרויקט, הכל לפי הנדרש בטבלה שבנספח ב'4.</t>
  </si>
  <si>
    <t>קורות חיים ומסמכים המעידים על ניסיונם של מנהל התכנית ומנהל פיתוח ההדרכה מטעם המציע, לצורך הוכחת העמידה בתנאי הסף (על בעל תואר אקדמי מחו"ל לצרף אישור מהאגף להערכת תארים אקדמיים בחו"ל שבמשרד החינוך).</t>
  </si>
  <si>
    <t xml:space="preserve">תכנית עבודה שנתית הכוללת פירוט תכניות לכל אחד מימי שיא לפי התחומים המפורטים בנספח א'1 – מפרט השירותים, בחשיפה לחברות טכנולוגיות ו/או חברות הייטק ו/או חברות עם מחלקה טכנולוגית רחבה. </t>
  </si>
  <si>
    <t>תצהיר בדבר היעדר הרשעות לפי חוק עובדים זרים וחוק שכר מינימום (נספח ב'6).</t>
  </si>
  <si>
    <t>הצהרה לפי חוק עסקאות גופים ציבוריים חתומה ע"י עו"ד (נספח ב'7).</t>
  </si>
  <si>
    <t>התחייבות ואישור המציע לקיום החקיקה בתחום העסקת עובדים חתומה ע"י עו"ד (נספח ב'8).</t>
  </si>
  <si>
    <t>התחייבות לשמירת סודיות ולמניעת ניגוד עניינים (נספח ב'9).</t>
  </si>
  <si>
    <t>הצהרה בדבר שימוש בתוכנות מקור (נספח ב'10).</t>
  </si>
  <si>
    <t>הצעת מחיר (נספח ב'11).</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</si>
  <si>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 (להלן: "חוק חובת המכרזים").</t>
  </si>
  <si>
    <t>בהתאם לתקנות חוק חובת המכרזים, מציעים אשר לא זכו במכרז רשאים לעיין בהצעה הזוכה, למעט חלקים בהצעה אשר העיון בהם עלול לחשוף סוד מסחרי או סוד מקצועי. לפיכך, מציעים המעוניינים כי חלקים בהצעתם יישארו חסויים – עליהם לצרף עותק נוסף של ההצעה בו מושחרים החלקים החסויים.</t>
  </si>
  <si>
    <t xml:space="preserve">טופס הגשת ההצעה (נספח ב'1) וההסכם (נספח ג') בחתימת מורשי חתימה מטעם המציע, בצירוף חותמת רשמית של המציע. </t>
  </si>
  <si>
    <t>9.6.1</t>
  </si>
  <si>
    <t>9.6.2</t>
  </si>
  <si>
    <t>9.6.3</t>
  </si>
  <si>
    <t>ניסיון המציע בניהול ארגוני של פרויקטים לשכבות גיל ז-יב (10% מניקוד האיכות):
בסעיף זה ייבחן ניסיונו של המציע בניהול ארגוני של פרויקטים, מעבר לנדרש בתנאי הסף 5.2.1.1. בסעיף זה יוענקו 2 נקודות עבור כל פרויקט נוסף העומד בתנאי סף הנ"ל, ועד למקסימום של 10 נקודות עבור 5 פרויקטים נוספים. הניסיון יפורט בנספח ב'3 לחוברת ההצעה.</t>
  </si>
  <si>
    <t>ניסיון המציע בניהול פדגוגי של פרויקטים (10% מניקוד האיכות):
בסעיף זה ייבחן ניסיונו של המציע בניהול פדגוגי של פרויקטים, מעבר לנדרש בתנאי הסף 5.2.1.2. בסעיף זה יוענקו 2 נקודות עבור כל פרויקט נוסף העומד בתנאי סף הנ"ל, ועד למקסימום של 10 נקודות עבור 5 פרויקט ים נוספים. הניסיון יפורט בנספח ב'3 לחוברת ההצעה.</t>
  </si>
  <si>
    <t xml:space="preserve">המלצות על פרויקטים עם מגזר ציבורי (5% מניקוד האיכות):
9.6.3.1.	בסעיף זה ייבחנו המלצות על המציע ממגזר ציבורי (כמו רשויות מקומיות);
9.6.3.2.	המשרד שומר לעצמו את הזכות לפנות ללקוחות המציע שיפורטו בנספח ב'3.
9.6.3.3.	הוועדה תפנה ללקוחות לפי סדר יורד של מספר קבוצות בפעילויות לימוד/העשרה בכל רשות.
9.6.3.4.	הוועדה רשאית ליצור קשר עם כל הלקוחות ברשימה או עם חלקם, אך תיעשה פנייה למספר שווה של לקוחות עבור כל מציע.
9.6.3.5.	הוועדה שומרת את הזכות לפנות לכל אחד מהלקוחות שצוינו בהצעת המציע תוך שמירת החוקיות של פנייה לפי סדר יורד של מספר קבוצות בכל פעילות לימוד/העשרה.
9.6.3.6.	בנוסף, הוועדה שומרת לעצמה את הזכות לפנות ללקוחות המציע שלא צוינו בהצעתו. ככל שתפעל כך, המזמין יפנה ללקוחות לפי החוקיות לעיל תחת המידע הקיים אצלו אודות גודל הפרויקטים שלא צוינו. 
9.6.3.7.	בפנייה ללקוחות צוות הבדיקה יעניק עדיפות בפנייה ללקוחות המציע מקרב המזמין ככל שישנם כאלו. 
9.6.3.8.	בפנייה ללקוחות יבחנו איכות תכני הפעילות, התרשמות כללית של הממליץ, עמידה ביעדים ולוחות הזמנים, נכונות לגמישות וכן פיקוח ובקרה על התכנית. 
9.6.3.9.	על המציע להגיש פרטי קשר של שלוש רשויות מקומיות למשרד, כמפורט בנספח ב'12, עבור המלצות על פרויקטים. </t>
  </si>
  <si>
    <t>ניסיון מנהל התכנית בניהול ארגוני של פרויקטים (10% מניקוד האיכות):
בסעיף זה ייבחן ניסיונו של מנהל התכנית המוצע בניהול ארגוני של פרויקטים, מעבר לנדרש בתנאי הסף ‎5.2.2. בסעיף זה יוענקו 2 נקודות עבור כל פרויקט נוסף העומד בתנאי הסף הנ"ל, ועד למקסימום של 10 נקודות עבור 5 פרויקטים נוספים. הניסיון יפורט בנספח ב'4 לחוברת ההצעה.</t>
  </si>
  <si>
    <t>9.6.4</t>
  </si>
  <si>
    <t>ניסיון מנהל פיתוח הדרכה בניהול פדגוגי של פרויקטים והשכלתו (10% מניקוד האיכות: 
בסעיף זה ייבחן ניסיונו של מנהל פיתוח הדרכה המוצע בניהול פדגוגי של פרויקטים, מעבר לנדרש בתנאי הסף ‎5.2.2.2. בסעיף זה יוענקו 2.5 נק' עבור כל פרויקט נוסף העומד בתנאי הסף הנ"ל, ועד לסך של 5 נקודות עבור 2 פרויקטים נוספים. הניסיון יפורט בנספח ב'4 לחוברת ההצעה.
השכלת מנהל פיתוח הדרכה: בחינת השכלתו של מנהל פיתוח הדרכה המוצע, מעבר לנדרש בתנאי הסף ‎6.2.3.1, כך שמנהל פיתוח הדרכה שהיינו בעל תואר שני בטכנולוגיות למידה ממוסד המוכר על ידי המועצה להשכלה גבוהה או ממוסד מוכר להשכלה גבוהה בחו"ל, אשר אושר על ידי האגף להערכת תארים אקדמיים במשרד החינוך יקבל ניקוד של 5 נקודות.</t>
  </si>
  <si>
    <t>9.6.5</t>
  </si>
  <si>
    <t>9.6.6</t>
  </si>
  <si>
    <r>
      <rPr>
        <b/>
        <sz val="12"/>
        <rFont val="David"/>
        <family val="2"/>
      </rPr>
      <t>התרשמות מקצועית מתכנית הפעילות המוצעת (35% מניקוד האיכות):</t>
    </r>
    <r>
      <rPr>
        <sz val="12"/>
        <rFont val="David"/>
        <family val="2"/>
        <charset val="177"/>
      </rPr>
      <t xml:space="preserve">
	המציע נדרש לצרף להצעתו מפרט מפורט של מהות ותכני הפעילות אותם מתחייב המציע ליישם במסגרת התכנית אם יזכה במכרז, ובהתאם להנחיות המשרד שיינתנו. המפרט (שעליו להכיל את הפרטים המפורטים בטבלה להלן), יהווה מפרט מחייב. הניקוד במסגרת סעיף זה ייבדק על ידי וועדת המכרזים על פי הפרמטרים הבאים:</t>
    </r>
  </si>
  <si>
    <t>התרשמות מקצועית מרמת תכני הפעילות:</t>
  </si>
  <si>
    <t>התרשמות מכמות של תכני הפעילות:</t>
  </si>
  <si>
    <t>התרשמות ממגוון של תכני הפעילות:</t>
  </si>
  <si>
    <r>
      <t xml:space="preserve">חשיפה לתעשייה (תואם ליום שיא 1):  
</t>
    </r>
    <r>
      <rPr>
        <sz val="12"/>
        <color theme="1"/>
        <rFont val="David"/>
        <family val="2"/>
      </rPr>
      <t xml:space="preserve">התרשמות מאיכות התכנית המוצעת.  </t>
    </r>
  </si>
  <si>
    <r>
      <t>התרשמות מתוכן ואיכות של ימי שיא 2-4:</t>
    </r>
    <r>
      <rPr>
        <sz val="12"/>
        <color theme="1"/>
        <rFont val="David"/>
        <family val="2"/>
      </rPr>
      <t xml:space="preserve"> 
התרשמות מאופן הפעילות, סוג הפעילות, חיבור לתמונת עתיד. </t>
    </r>
  </si>
  <si>
    <r>
      <t xml:space="preserve">כמות ומגוון: 
</t>
    </r>
    <r>
      <rPr>
        <sz val="12"/>
        <color theme="1"/>
        <rFont val="David"/>
        <family val="2"/>
      </rPr>
      <t xml:space="preserve">התרשמות מהמבחר המוצע ע"י הספק של תכני ימי השיא בכל אחד מהמסלולים. </t>
    </r>
  </si>
  <si>
    <r>
      <t>תכנית ליווי ומעטפת מנטלית מותאמת אוכלוסייה (תואם לימי שיא 1-4):</t>
    </r>
    <r>
      <rPr>
        <sz val="12"/>
        <color theme="1"/>
        <rFont val="David"/>
        <family val="2"/>
      </rPr>
      <t xml:space="preserve"> 
תיאור תהליכי הכנת סגל התוכנית, פרסונליזציה, מענים הניתנים לרמות שונות, משובים, ליווי, הערכה.</t>
    </r>
  </si>
  <si>
    <t xml:space="preserve">שם מנהל הפרויקט: </t>
  </si>
  <si>
    <t>נציג המציע:</t>
  </si>
  <si>
    <t xml:space="preserve">התרשמות מהניסיון וההבנה של הספק לפתח ציר מנטלי, חיבור לתעשייה ויצירת תמונת עתיד בקרב בני נוער, בדגש על אוכלוסיות פריפריה וכן המענים הניתנים לרמות שונות. </t>
  </si>
  <si>
    <t>הפעלת יום שיא 1</t>
  </si>
  <si>
    <t xml:space="preserve">הפעלת יום שיא 2 או הפעלת יום שיא 3 </t>
  </si>
  <si>
    <t>הפעלת יום שיא 4
יש לתת הצעה עד 50 איש</t>
  </si>
  <si>
    <t>הפעלת יום שיא 4
יש לתת הצעה עד 150 איש</t>
  </si>
  <si>
    <t>הפעלת יום שיא 4
יש לתת הצעה עד 300 איש</t>
  </si>
  <si>
    <t>רכיבי המחיר עבור סל ה'</t>
  </si>
  <si>
    <t>שקלול ציונים סופיים - סל ה'</t>
  </si>
  <si>
    <r>
      <t xml:space="preserve">התנסות מעשית חווייתית (תואם לימי שיא 2-4): 
</t>
    </r>
    <r>
      <rPr>
        <sz val="12"/>
        <color theme="1"/>
        <rFont val="David"/>
        <family val="2"/>
      </rPr>
      <t xml:space="preserve">התרשמות מרמת ההתנסות החווייתית של התלמידים/ות המוצע, אחוז השילוב Hands on לכל תלמיד ותלמידה, וכן ייחודיות ההתנסות (התנסות שאינה קיימת בשגרה יומיומית בבית ספר).  התרשמות מהחדשנות והיצירתיות המשולבות בהפקת התכנית. </t>
    </r>
  </si>
  <si>
    <t>התרשמות מהבנת דרישות המשרד לגבי מורכבות התכנית, התרשמות מהיכולת האופרטיבית (ניהולית, לוגיסטית, הוצאה לפועל) של הספק לביצוע, וכן התרשמות מיכולת המציע להפעיל את התכנית ברמה גבוהה, ברמת הפקה  חדשנית ויצירתית.</t>
  </si>
  <si>
    <t>יום שיא 2</t>
  </si>
  <si>
    <t>יום שיא 3</t>
  </si>
  <si>
    <t>יום שיא 4</t>
  </si>
  <si>
    <t>יום שיא</t>
  </si>
  <si>
    <t>יום שיא 1</t>
  </si>
  <si>
    <t>התרשמות מהידע המקצועי בניהול פרויקטים בלתי פורמליים בתחומי המדעים והטכנולוגיה.
התרשמות מהידע המקצועי בחינוך למקצועות ה-STEM במסגרות בלתי פורמליות.
יושם דגש על ידע, ניסיון והכרות עם קהלי יעד מגוונים, בדגש על תלמידים מהמגזר הלא יהודי והיהודי, לפי העניין, איכות המענה והתאמות נדרשות עבורם.</t>
  </si>
  <si>
    <t>5.2.2.2.1.1</t>
  </si>
  <si>
    <t>5.2.2.2.1.2</t>
  </si>
  <si>
    <t>אישורים בהתאם לתקנות למניעת העסקה של עברייני מין במוסד המכוון לתת שירות לקטינים (אישור המשטרה), התשס"ג-2003 (נספח ג'2).</t>
  </si>
  <si>
    <t>התחייבות המוסד בנוגע לעבודה בבתי ספר (נספח ג'4).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</si>
</sst>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 #,##0.00_ ;_ * \-#,##0.00_ ;_ * &quot;-&quot;??_ ;_ @_ "/>
    <numFmt numFmtId="164" formatCode="0.0"/>
    <numFmt numFmtId="165" formatCode="0.000"/>
    <numFmt numFmtId="166" formatCode="_ * #,##0_ ;_ * \-#,##0_ ;_ * &quot;-&quot;??_ ;_ @_ "/>
    <numFmt numFmtId="167" formatCode="&quot;₪&quot;\ #,##0.00"/>
    <numFmt numFmtId="168" formatCode="0.0%"/>
  </numFmts>
  <fonts count="41" x14ac:knownFonts="1">
    <font>
      <sz val="11"/>
      <color theme="1"/>
      <name val="Arial"/>
      <family val="2"/>
      <charset val="177"/>
      <scheme val="minor"/>
    </font>
    <font>
      <b/>
      <sz val="12"/>
      <color theme="1"/>
      <name val="David"/>
      <family val="2"/>
      <charset val="177"/>
    </font>
    <font>
      <b/>
      <sz val="14"/>
      <color theme="1"/>
      <name val="David"/>
      <family val="2"/>
      <charset val="177"/>
    </font>
    <font>
      <sz val="12"/>
      <color theme="1"/>
      <name val="David"/>
      <family val="2"/>
      <charset val="177"/>
    </font>
    <font>
      <sz val="11"/>
      <color theme="1"/>
      <name val="Arial"/>
      <family val="2"/>
      <charset val="177"/>
      <scheme val="minor"/>
    </font>
    <font>
      <u/>
      <sz val="11"/>
      <color theme="10"/>
      <name val="Arial"/>
      <family val="2"/>
      <charset val="177"/>
      <scheme val="minor"/>
    </font>
    <font>
      <b/>
      <sz val="14"/>
      <name val="David"/>
      <family val="2"/>
      <charset val="177"/>
    </font>
    <font>
      <b/>
      <sz val="12"/>
      <name val="David"/>
      <family val="2"/>
      <charset val="177"/>
    </font>
    <font>
      <sz val="12"/>
      <name val="David"/>
      <family val="2"/>
      <charset val="177"/>
    </font>
    <font>
      <b/>
      <sz val="11"/>
      <name val="David"/>
      <family val="2"/>
      <charset val="177"/>
    </font>
    <font>
      <b/>
      <sz val="11"/>
      <color theme="1"/>
      <name val="Arial"/>
      <family val="2"/>
      <charset val="177"/>
      <scheme val="minor"/>
    </font>
    <font>
      <b/>
      <u/>
      <sz val="14"/>
      <name val="David"/>
      <family val="2"/>
      <charset val="177"/>
    </font>
    <font>
      <sz val="12"/>
      <name val="Arial"/>
      <family val="2"/>
      <scheme val="minor"/>
    </font>
    <font>
      <b/>
      <sz val="12"/>
      <color theme="1"/>
      <name val="David"/>
      <family val="2"/>
    </font>
    <font>
      <b/>
      <sz val="12"/>
      <color theme="1"/>
      <name val="Times New Roman"/>
      <family val="1"/>
      <scheme val="major"/>
    </font>
    <font>
      <sz val="12"/>
      <color theme="1"/>
      <name val="Arial"/>
      <family val="2"/>
      <charset val="177"/>
      <scheme val="minor"/>
    </font>
    <font>
      <b/>
      <sz val="12"/>
      <color theme="1"/>
      <name val="Arial"/>
      <family val="2"/>
      <charset val="177"/>
      <scheme val="minor"/>
    </font>
    <font>
      <b/>
      <sz val="12"/>
      <color theme="4" tint="0.79998168889431442"/>
      <name val="David"/>
      <family val="2"/>
    </font>
    <font>
      <sz val="12"/>
      <color theme="1"/>
      <name val="David"/>
      <family val="2"/>
    </font>
    <font>
      <b/>
      <sz val="12"/>
      <color theme="0"/>
      <name val="David"/>
      <family val="2"/>
    </font>
    <font>
      <b/>
      <sz val="12"/>
      <name val="David"/>
      <family val="2"/>
    </font>
    <font>
      <b/>
      <sz val="11"/>
      <color theme="1"/>
      <name val="Arial"/>
      <family val="2"/>
      <scheme val="minor"/>
    </font>
    <font>
      <b/>
      <sz val="16"/>
      <color theme="1"/>
      <name val="David"/>
      <family val="2"/>
    </font>
    <font>
      <b/>
      <sz val="14"/>
      <name val="David"/>
      <family val="2"/>
    </font>
    <font>
      <sz val="10"/>
      <name val="Arial"/>
      <family val="2"/>
      <scheme val="minor"/>
    </font>
    <font>
      <b/>
      <sz val="18"/>
      <color theme="1"/>
      <name val="Arial"/>
      <family val="2"/>
      <scheme val="minor"/>
    </font>
    <font>
      <sz val="13"/>
      <color theme="1"/>
      <name val="Arial"/>
      <family val="2"/>
      <charset val="177"/>
      <scheme val="minor"/>
    </font>
    <font>
      <sz val="12"/>
      <name val="David"/>
      <family val="2"/>
    </font>
    <font>
      <b/>
      <sz val="16"/>
      <color theme="1"/>
      <name val="David"/>
      <family val="2"/>
      <charset val="177"/>
    </font>
    <font>
      <b/>
      <sz val="11"/>
      <color theme="1"/>
      <name val="David"/>
      <family val="2"/>
      <charset val="177"/>
    </font>
    <font>
      <sz val="11"/>
      <color theme="1"/>
      <name val="Arial"/>
      <family val="2"/>
      <scheme val="minor"/>
    </font>
    <font>
      <b/>
      <sz val="10"/>
      <color theme="1"/>
      <name val="David"/>
      <family val="2"/>
      <charset val="177"/>
    </font>
    <font>
      <sz val="12"/>
      <color theme="1"/>
      <name val="Times New Roman"/>
      <family val="1"/>
    </font>
    <font>
      <u/>
      <sz val="12"/>
      <color theme="1"/>
      <name val="David"/>
      <family val="2"/>
    </font>
    <font>
      <sz val="12"/>
      <color rgb="FF000000"/>
      <name val="David"/>
      <family val="2"/>
    </font>
    <font>
      <sz val="11"/>
      <name val="Arial"/>
      <family val="2"/>
      <charset val="177"/>
      <scheme val="minor"/>
    </font>
    <font>
      <b/>
      <u/>
      <sz val="14"/>
      <name val="David"/>
      <family val="2"/>
    </font>
    <font>
      <b/>
      <sz val="11"/>
      <name val="David"/>
      <family val="2"/>
    </font>
    <font>
      <sz val="16"/>
      <color theme="1"/>
      <name val="David"/>
      <family val="2"/>
    </font>
    <font>
      <sz val="16"/>
      <color theme="1"/>
      <name val="Arial"/>
      <family val="2"/>
      <charset val="177"/>
      <scheme val="minor"/>
    </font>
    <font>
      <sz val="16"/>
      <color theme="0"/>
      <name val="Arial"/>
      <family val="2"/>
      <charset val="177"/>
      <scheme val="minor"/>
    </font>
  </fonts>
  <fills count="2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4" tint="0.39994506668294322"/>
        <bgColor indexed="64"/>
      </patternFill>
    </fill>
    <fill>
      <patternFill patternType="solid">
        <fgColor theme="3" tint="0.79998168889431442"/>
        <bgColor indexed="64"/>
      </patternFill>
    </fill>
    <fill>
      <patternFill patternType="solid">
        <fgColor theme="0" tint="-0.34998626667073579"/>
        <bgColor indexed="64"/>
      </patternFill>
    </fill>
  </fills>
  <borders count="79">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bottom style="medium">
        <color indexed="64"/>
      </bottom>
      <diagonal/>
    </border>
  </borders>
  <cellStyleXfs count="4">
    <xf numFmtId="0" fontId="0" fillId="0" borderId="0"/>
    <xf numFmtId="9" fontId="4" fillId="0" borderId="0" applyFont="0" applyFill="0" applyBorder="0" applyAlignment="0" applyProtection="0"/>
    <xf numFmtId="0" fontId="5" fillId="0" borderId="0" applyNumberFormat="0" applyFill="0" applyBorder="0" applyAlignment="0" applyProtection="0"/>
    <xf numFmtId="43" fontId="4" fillId="0" borderId="0" applyFont="0" applyFill="0" applyBorder="0" applyAlignment="0" applyProtection="0"/>
  </cellStyleXfs>
  <cellXfs count="405">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0" fillId="3" borderId="0" xfId="0" applyFill="1" applyBorder="1" applyProtection="1">
      <protection hidden="1"/>
    </xf>
    <xf numFmtId="0" fontId="0" fillId="0" borderId="36" xfId="0" applyBorder="1"/>
    <xf numFmtId="0" fontId="3" fillId="5" borderId="40" xfId="0" applyFont="1" applyFill="1" applyBorder="1" applyAlignment="1" applyProtection="1">
      <alignment horizontal="right" vertical="center" wrapText="1" readingOrder="2"/>
      <protection hidden="1"/>
    </xf>
    <xf numFmtId="0" fontId="3" fillId="5" borderId="21" xfId="0" applyFont="1" applyFill="1" applyBorder="1" applyAlignment="1" applyProtection="1">
      <alignment horizontal="right" vertical="center" wrapText="1" readingOrder="2"/>
      <protection hidden="1"/>
    </xf>
    <xf numFmtId="0" fontId="3" fillId="5" borderId="41" xfId="0" applyFont="1" applyFill="1" applyBorder="1" applyAlignment="1" applyProtection="1">
      <alignment horizontal="right" vertical="center" wrapText="1" readingOrder="2"/>
      <protection hidden="1"/>
    </xf>
    <xf numFmtId="0" fontId="0" fillId="0" borderId="37" xfId="0" applyBorder="1" applyProtection="1">
      <protection hidden="1"/>
    </xf>
    <xf numFmtId="49" fontId="1" fillId="5" borderId="25" xfId="0" applyNumberFormat="1" applyFont="1" applyFill="1" applyBorder="1" applyAlignment="1" applyProtection="1">
      <alignment horizontal="center" vertical="center" readingOrder="2"/>
      <protection hidden="1"/>
    </xf>
    <xf numFmtId="49" fontId="1" fillId="4" borderId="25" xfId="0" applyNumberFormat="1" applyFont="1" applyFill="1" applyBorder="1" applyAlignment="1" applyProtection="1">
      <alignment horizontal="center" vertical="center" readingOrder="2"/>
      <protection hidden="1"/>
    </xf>
    <xf numFmtId="0" fontId="1" fillId="2" borderId="25" xfId="0" applyNumberFormat="1" applyFont="1" applyFill="1" applyBorder="1" applyAlignment="1" applyProtection="1">
      <alignment horizontal="center" vertical="center" readingOrder="2"/>
      <protection hidden="1"/>
    </xf>
    <xf numFmtId="0" fontId="0" fillId="0" borderId="0" xfId="0" applyBorder="1"/>
    <xf numFmtId="49" fontId="1" fillId="4" borderId="10" xfId="0" applyNumberFormat="1" applyFont="1" applyFill="1" applyBorder="1" applyAlignment="1" applyProtection="1">
      <alignment horizontal="center" vertical="center" readingOrder="2"/>
      <protection hidden="1"/>
    </xf>
    <xf numFmtId="0" fontId="7" fillId="8" borderId="12" xfId="0" applyFont="1" applyFill="1" applyBorder="1" applyAlignment="1" applyProtection="1">
      <alignment horizontal="center" vertical="center" wrapText="1" readingOrder="2"/>
      <protection hidden="1"/>
    </xf>
    <xf numFmtId="0" fontId="3" fillId="5" borderId="40" xfId="0" applyFont="1" applyFill="1" applyBorder="1" applyAlignment="1" applyProtection="1">
      <alignment vertical="center" wrapText="1" readingOrder="2"/>
      <protection hidden="1"/>
    </xf>
    <xf numFmtId="0" fontId="7" fillId="8" borderId="4" xfId="0" applyFont="1" applyFill="1" applyBorder="1" applyAlignment="1" applyProtection="1">
      <alignment horizontal="center" vertical="center" wrapText="1" readingOrder="2"/>
      <protection hidden="1"/>
    </xf>
    <xf numFmtId="9" fontId="7" fillId="15" borderId="6" xfId="0" applyNumberFormat="1" applyFont="1" applyFill="1" applyBorder="1" applyAlignment="1" applyProtection="1">
      <alignment horizontal="center" vertical="center" wrapText="1" readingOrder="2"/>
      <protection hidden="1"/>
    </xf>
    <xf numFmtId="0" fontId="7" fillId="8" borderId="2" xfId="0" applyFont="1" applyFill="1" applyBorder="1" applyAlignment="1" applyProtection="1">
      <alignment horizontal="center" vertical="center" wrapText="1" readingOrder="2"/>
      <protection hidden="1"/>
    </xf>
    <xf numFmtId="0" fontId="7" fillId="8" borderId="49" xfId="0" applyFont="1" applyFill="1" applyBorder="1" applyAlignment="1" applyProtection="1">
      <alignment horizontal="center" vertical="center" wrapText="1" readingOrder="2"/>
      <protection hidden="1"/>
    </xf>
    <xf numFmtId="0" fontId="2" fillId="13" borderId="30" xfId="0" applyFont="1" applyFill="1" applyBorder="1" applyAlignment="1" applyProtection="1">
      <alignment horizontal="center" vertical="center" wrapText="1"/>
      <protection hidden="1"/>
    </xf>
    <xf numFmtId="0" fontId="0" fillId="0" borderId="0" xfId="0" applyAlignment="1">
      <alignment wrapText="1"/>
    </xf>
    <xf numFmtId="164" fontId="7" fillId="13" borderId="34" xfId="0" applyNumberFormat="1" applyFont="1" applyFill="1" applyBorder="1" applyAlignment="1" applyProtection="1">
      <alignment horizontal="center" vertical="center" wrapText="1" readingOrder="2"/>
      <protection hidden="1"/>
    </xf>
    <xf numFmtId="9" fontId="7" fillId="2" borderId="63" xfId="1" applyFont="1" applyFill="1" applyBorder="1" applyAlignment="1" applyProtection="1">
      <alignment horizontal="center" vertical="center" wrapText="1" readingOrder="2"/>
      <protection hidden="1"/>
    </xf>
    <xf numFmtId="9" fontId="7" fillId="15" borderId="8" xfId="0" applyNumberFormat="1" applyFont="1" applyFill="1" applyBorder="1" applyAlignment="1" applyProtection="1">
      <alignment horizontal="center" vertical="center" wrapText="1" readingOrder="2"/>
      <protection hidden="1"/>
    </xf>
    <xf numFmtId="0" fontId="0" fillId="0" borderId="0" xfId="0" applyProtection="1"/>
    <xf numFmtId="0" fontId="2" fillId="13" borderId="41" xfId="0" applyFont="1" applyFill="1" applyBorder="1" applyAlignment="1" applyProtection="1">
      <alignment horizontal="center" vertical="center" wrapText="1"/>
      <protection hidden="1"/>
    </xf>
    <xf numFmtId="0" fontId="2" fillId="13" borderId="0" xfId="0" applyFont="1" applyFill="1" applyBorder="1" applyAlignment="1" applyProtection="1">
      <alignment horizontal="center" vertical="center" wrapText="1"/>
      <protection hidden="1"/>
    </xf>
    <xf numFmtId="0" fontId="2" fillId="13" borderId="61" xfId="0" applyFont="1" applyFill="1" applyBorder="1" applyAlignment="1" applyProtection="1">
      <alignment horizontal="center" vertical="center" wrapText="1"/>
      <protection hidden="1"/>
    </xf>
    <xf numFmtId="0" fontId="1" fillId="2" borderId="24" xfId="0" applyNumberFormat="1" applyFont="1" applyFill="1" applyBorder="1" applyAlignment="1" applyProtection="1">
      <alignment horizontal="center" vertical="center" readingOrder="2"/>
      <protection hidden="1"/>
    </xf>
    <xf numFmtId="0" fontId="1" fillId="13" borderId="13" xfId="0" applyFont="1" applyFill="1" applyBorder="1" applyAlignment="1" applyProtection="1">
      <alignment horizontal="center" vertical="center" wrapText="1"/>
      <protection locked="0"/>
    </xf>
    <xf numFmtId="0" fontId="1" fillId="13" borderId="5" xfId="0" applyFont="1" applyFill="1" applyBorder="1" applyAlignment="1" applyProtection="1">
      <alignment horizontal="center" vertical="center" wrapText="1"/>
      <protection locked="0"/>
    </xf>
    <xf numFmtId="0" fontId="1" fillId="6" borderId="47" xfId="0" applyFont="1" applyFill="1" applyBorder="1" applyAlignment="1" applyProtection="1">
      <alignment horizontal="center" vertical="center" wrapText="1"/>
      <protection hidden="1"/>
    </xf>
    <xf numFmtId="49" fontId="1" fillId="7" borderId="7" xfId="0" applyNumberFormat="1" applyFont="1" applyFill="1" applyBorder="1" applyAlignment="1" applyProtection="1">
      <alignment horizontal="center" vertical="center"/>
      <protection hidden="1"/>
    </xf>
    <xf numFmtId="0" fontId="8" fillId="13" borderId="57" xfId="0" applyNumberFormat="1" applyFont="1" applyFill="1" applyBorder="1" applyAlignment="1" applyProtection="1">
      <alignment horizontal="center" vertical="center" wrapText="1" readingOrder="2"/>
      <protection locked="0"/>
    </xf>
    <xf numFmtId="0" fontId="8" fillId="13" borderId="48" xfId="0" applyNumberFormat="1" applyFont="1" applyFill="1" applyBorder="1" applyAlignment="1" applyProtection="1">
      <alignment horizontal="center" vertical="center" wrapText="1" readingOrder="2"/>
      <protection locked="0"/>
    </xf>
    <xf numFmtId="2" fontId="7" fillId="13" borderId="58" xfId="0" applyNumberFormat="1" applyFont="1" applyFill="1" applyBorder="1" applyAlignment="1" applyProtection="1">
      <alignment horizontal="center" vertical="center" wrapText="1" readingOrder="2"/>
      <protection locked="0"/>
    </xf>
    <xf numFmtId="0" fontId="15" fillId="0" borderId="14" xfId="0" applyFont="1" applyBorder="1"/>
    <xf numFmtId="0" fontId="15" fillId="0" borderId="42" xfId="0" applyFont="1" applyBorder="1"/>
    <xf numFmtId="0" fontId="7" fillId="8" borderId="7" xfId="0" applyFont="1" applyFill="1" applyBorder="1" applyAlignment="1" applyProtection="1">
      <alignment horizontal="center" vertical="center" wrapText="1" readingOrder="2"/>
      <protection hidden="1"/>
    </xf>
    <xf numFmtId="0" fontId="13" fillId="18" borderId="42" xfId="0" applyFont="1" applyFill="1" applyBorder="1" applyAlignment="1">
      <alignment horizontal="center" vertical="center" wrapText="1"/>
    </xf>
    <xf numFmtId="0" fontId="13" fillId="18" borderId="38" xfId="0" applyFont="1" applyFill="1" applyBorder="1" applyAlignment="1">
      <alignment horizontal="center" vertical="center" wrapText="1"/>
    </xf>
    <xf numFmtId="0" fontId="13" fillId="8" borderId="0" xfId="0" applyFont="1" applyFill="1" applyBorder="1" applyAlignment="1" applyProtection="1">
      <alignment horizontal="center" vertical="center" wrapText="1"/>
      <protection hidden="1"/>
    </xf>
    <xf numFmtId="0" fontId="18" fillId="0" borderId="0" xfId="0" applyFont="1"/>
    <xf numFmtId="0" fontId="18" fillId="0" borderId="14" xfId="0" applyFont="1" applyBorder="1"/>
    <xf numFmtId="0" fontId="18" fillId="0" borderId="43" xfId="0" applyFont="1" applyBorder="1"/>
    <xf numFmtId="0" fontId="18" fillId="4" borderId="15"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18" fillId="0" borderId="0" xfId="0" applyFont="1" applyProtection="1"/>
    <xf numFmtId="0" fontId="13" fillId="12" borderId="25" xfId="0" applyFont="1" applyFill="1" applyBorder="1" applyAlignment="1" applyProtection="1">
      <alignment horizontal="center"/>
    </xf>
    <xf numFmtId="0" fontId="13" fillId="12" borderId="34" xfId="0" applyFont="1" applyFill="1" applyBorder="1" applyProtection="1"/>
    <xf numFmtId="9" fontId="18" fillId="13" borderId="18" xfId="0" applyNumberFormat="1" applyFont="1" applyFill="1" applyBorder="1" applyAlignment="1" applyProtection="1">
      <alignment horizontal="center" vertical="center"/>
    </xf>
    <xf numFmtId="0" fontId="18" fillId="13" borderId="31" xfId="0" applyFont="1" applyFill="1" applyBorder="1" applyAlignment="1" applyProtection="1">
      <alignment vertical="center"/>
    </xf>
    <xf numFmtId="9" fontId="19" fillId="11" borderId="18" xfId="0" applyNumberFormat="1" applyFont="1" applyFill="1" applyBorder="1" applyAlignment="1" applyProtection="1">
      <alignment horizontal="center" vertical="center"/>
    </xf>
    <xf numFmtId="0" fontId="19" fillId="11" borderId="31" xfId="0" applyFont="1" applyFill="1" applyBorder="1" applyAlignment="1" applyProtection="1">
      <alignment vertical="center"/>
    </xf>
    <xf numFmtId="2" fontId="19" fillId="11" borderId="29" xfId="0" applyNumberFormat="1" applyFont="1" applyFill="1" applyBorder="1" applyAlignment="1" applyProtection="1">
      <alignment horizontal="center" vertical="center"/>
    </xf>
    <xf numFmtId="9" fontId="20" fillId="2" borderId="44" xfId="1" applyFont="1" applyFill="1" applyBorder="1" applyAlignment="1" applyProtection="1">
      <alignment horizontal="center" vertical="center" wrapText="1" readingOrder="2"/>
      <protection hidden="1"/>
    </xf>
    <xf numFmtId="0" fontId="18" fillId="0" borderId="18" xfId="0" applyFont="1" applyBorder="1" applyAlignment="1">
      <alignment horizontal="center" vertical="center" wrapText="1"/>
    </xf>
    <xf numFmtId="0" fontId="18" fillId="0" borderId="31" xfId="0" applyFont="1" applyBorder="1" applyAlignment="1">
      <alignment horizontal="center" vertical="center" wrapText="1"/>
    </xf>
    <xf numFmtId="164" fontId="13" fillId="17" borderId="65" xfId="0" applyNumberFormat="1" applyFont="1" applyFill="1" applyBorder="1" applyAlignment="1">
      <alignment horizontal="center" vertical="center"/>
    </xf>
    <xf numFmtId="9" fontId="20" fillId="21" borderId="68" xfId="1" applyFont="1" applyFill="1" applyBorder="1" applyAlignment="1" applyProtection="1">
      <alignment horizontal="center" vertical="center" wrapText="1" readingOrder="2"/>
      <protection hidden="1"/>
    </xf>
    <xf numFmtId="0" fontId="5" fillId="13" borderId="4" xfId="2" applyFill="1" applyBorder="1" applyAlignment="1" applyProtection="1">
      <alignment horizontal="center" vertical="center" wrapText="1"/>
      <protection locked="0"/>
    </xf>
    <xf numFmtId="0" fontId="13" fillId="18" borderId="0" xfId="0" applyFont="1" applyFill="1" applyBorder="1" applyAlignment="1">
      <alignment horizontal="center" vertical="center" wrapText="1"/>
    </xf>
    <xf numFmtId="0" fontId="0" fillId="0" borderId="14" xfId="0" applyBorder="1"/>
    <xf numFmtId="0" fontId="0" fillId="0" borderId="43" xfId="0" applyBorder="1"/>
    <xf numFmtId="0" fontId="0" fillId="0" borderId="42" xfId="0" applyBorder="1"/>
    <xf numFmtId="0" fontId="8" fillId="4" borderId="23" xfId="0" applyFont="1" applyFill="1" applyBorder="1" applyAlignment="1" applyProtection="1">
      <alignment vertical="center" wrapText="1" readingOrder="2"/>
      <protection hidden="1"/>
    </xf>
    <xf numFmtId="0" fontId="0" fillId="0" borderId="0" xfId="0" applyAlignment="1">
      <alignment wrapText="1" readingOrder="2"/>
    </xf>
    <xf numFmtId="0" fontId="1" fillId="13" borderId="24" xfId="0" applyFont="1" applyFill="1" applyBorder="1" applyAlignment="1" applyProtection="1">
      <alignment horizontal="center" vertical="center" wrapText="1"/>
      <protection locked="0"/>
    </xf>
    <xf numFmtId="0" fontId="1" fillId="13" borderId="23" xfId="0" applyFont="1" applyFill="1" applyBorder="1" applyAlignment="1" applyProtection="1">
      <alignment horizontal="center" vertical="center" wrapText="1"/>
      <protection locked="0"/>
    </xf>
    <xf numFmtId="0" fontId="1" fillId="13" borderId="28" xfId="0" applyFont="1" applyFill="1" applyBorder="1" applyAlignment="1" applyProtection="1">
      <alignment horizontal="center" vertical="center" wrapText="1"/>
      <protection locked="0"/>
    </xf>
    <xf numFmtId="0" fontId="18" fillId="0" borderId="25" xfId="0" applyFont="1" applyBorder="1" applyAlignment="1">
      <alignment horizontal="center" vertical="center"/>
    </xf>
    <xf numFmtId="0" fontId="18" fillId="0" borderId="18" xfId="0" applyFont="1" applyBorder="1" applyAlignment="1">
      <alignment horizontal="center" vertical="center"/>
    </xf>
    <xf numFmtId="0" fontId="18" fillId="0" borderId="62" xfId="0" applyFont="1" applyBorder="1" applyAlignment="1">
      <alignment vertical="center" wrapText="1"/>
    </xf>
    <xf numFmtId="0" fontId="13" fillId="12" borderId="35" xfId="0" applyFont="1" applyFill="1" applyBorder="1" applyAlignment="1" applyProtection="1">
      <alignment horizontal="center" vertical="center" wrapText="1"/>
    </xf>
    <xf numFmtId="2" fontId="18" fillId="13" borderId="29" xfId="0" applyNumberFormat="1" applyFont="1" applyFill="1" applyBorder="1" applyAlignment="1" applyProtection="1">
      <alignment horizontal="center" vertical="center"/>
    </xf>
    <xf numFmtId="0" fontId="12" fillId="13" borderId="25" xfId="0" applyFont="1" applyFill="1" applyBorder="1" applyAlignment="1">
      <alignment horizontal="center" vertical="center" wrapText="1" readingOrder="2"/>
    </xf>
    <xf numFmtId="0" fontId="12" fillId="13" borderId="16" xfId="0" applyFont="1" applyFill="1" applyBorder="1" applyAlignment="1">
      <alignment horizontal="center" vertical="center" wrapText="1" readingOrder="2"/>
    </xf>
    <xf numFmtId="0" fontId="12" fillId="13" borderId="66" xfId="0" applyFont="1" applyFill="1" applyBorder="1" applyAlignment="1">
      <alignment horizontal="center" vertical="center" wrapText="1" readingOrder="2"/>
    </xf>
    <xf numFmtId="0" fontId="21" fillId="22" borderId="34" xfId="0" applyFont="1" applyFill="1" applyBorder="1" applyAlignment="1">
      <alignment horizontal="center" vertical="center" wrapText="1" readingOrder="2"/>
    </xf>
    <xf numFmtId="0" fontId="1" fillId="13" borderId="19" xfId="0" applyFont="1" applyFill="1" applyBorder="1" applyAlignment="1" applyProtection="1">
      <alignment horizontal="center" vertical="center" wrapText="1"/>
      <protection locked="0"/>
    </xf>
    <xf numFmtId="0" fontId="1" fillId="13" borderId="26" xfId="0" applyFont="1" applyFill="1" applyBorder="1" applyAlignment="1" applyProtection="1">
      <alignment horizontal="center" vertical="center" wrapText="1"/>
      <protection locked="0"/>
    </xf>
    <xf numFmtId="0" fontId="1" fillId="13" borderId="22" xfId="0" applyFont="1" applyFill="1" applyBorder="1" applyAlignment="1" applyProtection="1">
      <alignment horizontal="center" vertical="center" wrapText="1"/>
      <protection locked="0"/>
    </xf>
    <xf numFmtId="0" fontId="13" fillId="18" borderId="25" xfId="0" applyFont="1" applyFill="1" applyBorder="1" applyAlignment="1">
      <alignment horizontal="center" vertical="center" wrapText="1"/>
    </xf>
    <xf numFmtId="0" fontId="7" fillId="14" borderId="25" xfId="0" applyFont="1" applyFill="1" applyBorder="1" applyAlignment="1" applyProtection="1">
      <alignment horizontal="center" vertical="center" wrapText="1" readingOrder="2"/>
      <protection hidden="1"/>
    </xf>
    <xf numFmtId="0" fontId="8" fillId="4" borderId="16" xfId="0" applyFont="1" applyFill="1" applyBorder="1" applyAlignment="1" applyProtection="1">
      <alignment vertical="center" wrapText="1" readingOrder="2"/>
      <protection hidden="1"/>
    </xf>
    <xf numFmtId="0" fontId="27" fillId="4" borderId="23" xfId="0" applyFont="1" applyFill="1" applyBorder="1" applyAlignment="1" applyProtection="1">
      <alignment vertical="center" wrapText="1" readingOrder="2"/>
      <protection hidden="1"/>
    </xf>
    <xf numFmtId="0" fontId="8" fillId="4" borderId="23" xfId="0" applyFont="1" applyFill="1" applyBorder="1" applyAlignment="1" applyProtection="1">
      <alignment horizontal="right" vertical="center" wrapText="1" readingOrder="2"/>
      <protection hidden="1"/>
    </xf>
    <xf numFmtId="0" fontId="21" fillId="9" borderId="34" xfId="0" applyFont="1" applyFill="1" applyBorder="1" applyAlignment="1">
      <alignment horizontal="center" vertical="center" wrapText="1" readingOrder="2"/>
    </xf>
    <xf numFmtId="0" fontId="12" fillId="2" borderId="25" xfId="0" applyFont="1" applyFill="1" applyBorder="1" applyAlignment="1">
      <alignment horizontal="center" vertical="center" wrapText="1" readingOrder="2"/>
    </xf>
    <xf numFmtId="0" fontId="12" fillId="2" borderId="16" xfId="0" applyFont="1" applyFill="1" applyBorder="1" applyAlignment="1">
      <alignment horizontal="center" vertical="center" wrapText="1" readingOrder="2"/>
    </xf>
    <xf numFmtId="0" fontId="21" fillId="2" borderId="34" xfId="0" applyFont="1" applyFill="1" applyBorder="1" applyAlignment="1">
      <alignment horizontal="center" vertical="center" wrapText="1" readingOrder="2"/>
    </xf>
    <xf numFmtId="0" fontId="12" fillId="24" borderId="25" xfId="0" applyFont="1" applyFill="1" applyBorder="1" applyAlignment="1">
      <alignment horizontal="center" vertical="center" wrapText="1" readingOrder="2"/>
    </xf>
    <xf numFmtId="0" fontId="12" fillId="24" borderId="16" xfId="0" applyFont="1" applyFill="1" applyBorder="1" applyAlignment="1">
      <alignment horizontal="center" vertical="center" wrapText="1" readingOrder="2"/>
    </xf>
    <xf numFmtId="0" fontId="21" fillId="24" borderId="34" xfId="0" applyFont="1" applyFill="1" applyBorder="1" applyAlignment="1">
      <alignment horizontal="center" vertical="center" wrapText="1" readingOrder="2"/>
    </xf>
    <xf numFmtId="0" fontId="21" fillId="9" borderId="28" xfId="0" applyFont="1" applyFill="1" applyBorder="1" applyAlignment="1">
      <alignment horizontal="center" vertical="center" wrapText="1" readingOrder="2"/>
    </xf>
    <xf numFmtId="0" fontId="21" fillId="2" borderId="28" xfId="0" applyFont="1" applyFill="1" applyBorder="1" applyAlignment="1">
      <alignment horizontal="center" vertical="center" wrapText="1" readingOrder="2"/>
    </xf>
    <xf numFmtId="0" fontId="1" fillId="13" borderId="59" xfId="0" applyFont="1" applyFill="1" applyBorder="1" applyAlignment="1" applyProtection="1">
      <alignment horizontal="center" vertical="center" wrapText="1"/>
      <protection locked="0"/>
    </xf>
    <xf numFmtId="0" fontId="1" fillId="13" borderId="71" xfId="0" applyFont="1" applyFill="1" applyBorder="1" applyAlignment="1" applyProtection="1">
      <alignment horizontal="center" vertical="center" wrapText="1"/>
      <protection locked="0"/>
    </xf>
    <xf numFmtId="0" fontId="12" fillId="2" borderId="66" xfId="0" applyFont="1" applyFill="1" applyBorder="1" applyAlignment="1">
      <alignment horizontal="center" vertical="center" wrapText="1" readingOrder="2"/>
    </xf>
    <xf numFmtId="0" fontId="12" fillId="24" borderId="66" xfId="0" applyFont="1" applyFill="1" applyBorder="1" applyAlignment="1">
      <alignment horizontal="center" vertical="center" wrapText="1" readingOrder="2"/>
    </xf>
    <xf numFmtId="0" fontId="0" fillId="0" borderId="0" xfId="0" applyBorder="1" applyAlignment="1">
      <alignment horizontal="center" vertical="center"/>
    </xf>
    <xf numFmtId="0" fontId="26" fillId="0" borderId="0" xfId="0" applyFont="1" applyBorder="1"/>
    <xf numFmtId="0" fontId="25" fillId="0" borderId="0" xfId="0" applyFont="1" applyBorder="1" applyAlignment="1">
      <alignment horizontal="center" vertical="center"/>
    </xf>
    <xf numFmtId="0" fontId="24" fillId="2" borderId="16" xfId="0" applyFont="1" applyFill="1" applyBorder="1" applyAlignment="1">
      <alignment horizontal="center" vertical="center" wrapText="1" readingOrder="2"/>
    </xf>
    <xf numFmtId="16" fontId="1" fillId="13" borderId="24" xfId="0" applyNumberFormat="1" applyFont="1" applyFill="1" applyBorder="1" applyAlignment="1" applyProtection="1">
      <alignment horizontal="center" vertical="center" wrapText="1"/>
      <protection locked="0"/>
    </xf>
    <xf numFmtId="0" fontId="24" fillId="2" borderId="66" xfId="0" applyFont="1" applyFill="1" applyBorder="1" applyAlignment="1">
      <alignment horizontal="center" vertical="center" wrapText="1" readingOrder="2"/>
    </xf>
    <xf numFmtId="0" fontId="7" fillId="14" borderId="18" xfId="0" applyFont="1" applyFill="1" applyBorder="1" applyAlignment="1" applyProtection="1">
      <alignment horizontal="center" vertical="center" wrapText="1" readingOrder="2"/>
      <protection hidden="1"/>
    </xf>
    <xf numFmtId="0" fontId="12" fillId="2" borderId="35" xfId="0" applyFont="1" applyFill="1" applyBorder="1" applyAlignment="1">
      <alignment horizontal="center" vertical="center" wrapText="1" readingOrder="2"/>
    </xf>
    <xf numFmtId="0" fontId="8" fillId="4" borderId="49" xfId="0" applyFont="1" applyFill="1" applyBorder="1" applyAlignment="1" applyProtection="1">
      <alignment vertical="center" wrapText="1" readingOrder="2"/>
      <protection hidden="1"/>
    </xf>
    <xf numFmtId="0" fontId="21" fillId="9" borderId="30" xfId="0" applyFont="1" applyFill="1" applyBorder="1" applyAlignment="1">
      <alignment horizontal="center" vertical="center" wrapText="1" readingOrder="2"/>
    </xf>
    <xf numFmtId="0" fontId="30" fillId="9" borderId="30" xfId="0" applyFont="1" applyFill="1" applyBorder="1" applyAlignment="1">
      <alignment horizontal="center" vertical="center" wrapText="1" readingOrder="2"/>
    </xf>
    <xf numFmtId="0" fontId="0" fillId="0" borderId="30" xfId="0" applyBorder="1"/>
    <xf numFmtId="0" fontId="1" fillId="13" borderId="30" xfId="0" applyFont="1" applyFill="1" applyBorder="1" applyAlignment="1" applyProtection="1">
      <alignment horizontal="center" vertical="center" wrapText="1"/>
      <protection locked="0"/>
    </xf>
    <xf numFmtId="0" fontId="29" fillId="13" borderId="30" xfId="0" applyFont="1" applyFill="1" applyBorder="1" applyAlignment="1" applyProtection="1">
      <alignment horizontal="center" vertical="center" wrapText="1"/>
      <protection locked="0"/>
    </xf>
    <xf numFmtId="0" fontId="31" fillId="13" borderId="30" xfId="0" applyFont="1" applyFill="1" applyBorder="1" applyAlignment="1" applyProtection="1">
      <alignment horizontal="center" vertical="center" wrapText="1"/>
      <protection locked="0"/>
    </xf>
    <xf numFmtId="0" fontId="8" fillId="4" borderId="29" xfId="0" applyFont="1" applyFill="1" applyBorder="1" applyAlignment="1" applyProtection="1">
      <alignment vertical="center" wrapText="1" readingOrder="2"/>
      <protection hidden="1"/>
    </xf>
    <xf numFmtId="0" fontId="14" fillId="6" borderId="3" xfId="0" applyFont="1" applyFill="1" applyBorder="1" applyAlignment="1" applyProtection="1">
      <alignment horizontal="center" vertical="center" wrapText="1"/>
      <protection hidden="1"/>
    </xf>
    <xf numFmtId="0" fontId="12" fillId="13" borderId="51" xfId="0" applyFont="1" applyFill="1" applyBorder="1" applyAlignment="1">
      <alignment horizontal="center" vertical="center" wrapText="1"/>
    </xf>
    <xf numFmtId="0" fontId="12" fillId="13" borderId="73" xfId="0" applyFont="1" applyFill="1" applyBorder="1" applyAlignment="1">
      <alignment horizontal="center" vertical="center" wrapText="1"/>
    </xf>
    <xf numFmtId="0" fontId="12" fillId="13" borderId="12" xfId="0" applyFont="1" applyFill="1" applyBorder="1" applyAlignment="1">
      <alignment horizontal="center" vertical="center" wrapText="1"/>
    </xf>
    <xf numFmtId="0" fontId="12" fillId="13" borderId="5" xfId="0" applyFont="1" applyFill="1" applyBorder="1" applyAlignment="1">
      <alignment horizontal="center" vertical="center" wrapText="1"/>
    </xf>
    <xf numFmtId="0" fontId="12" fillId="13" borderId="20" xfId="0" applyFont="1" applyFill="1" applyBorder="1" applyAlignment="1">
      <alignment horizontal="center" vertical="center" wrapText="1"/>
    </xf>
    <xf numFmtId="0" fontId="3" fillId="2" borderId="52" xfId="0" applyFont="1" applyFill="1" applyBorder="1" applyAlignment="1" applyProtection="1">
      <alignment horizontal="right" vertical="center" wrapText="1" readingOrder="2"/>
      <protection hidden="1"/>
    </xf>
    <xf numFmtId="0" fontId="3" fillId="2" borderId="21" xfId="0" applyFont="1" applyFill="1" applyBorder="1" applyAlignment="1" applyProtection="1">
      <alignment horizontal="right" vertical="center" wrapText="1" readingOrder="2"/>
      <protection hidden="1"/>
    </xf>
    <xf numFmtId="0" fontId="3" fillId="2" borderId="41" xfId="0" applyFont="1" applyFill="1" applyBorder="1" applyAlignment="1" applyProtection="1">
      <alignment horizontal="right" vertical="center" wrapText="1" readingOrder="2"/>
      <protection hidden="1"/>
    </xf>
    <xf numFmtId="0" fontId="3" fillId="2" borderId="21" xfId="0" applyFont="1" applyFill="1" applyBorder="1" applyAlignment="1" applyProtection="1">
      <alignment horizontal="right" vertical="top" wrapText="1" readingOrder="2"/>
      <protection hidden="1"/>
    </xf>
    <xf numFmtId="0" fontId="14" fillId="9" borderId="50" xfId="0" applyFont="1" applyFill="1" applyBorder="1" applyAlignment="1" applyProtection="1">
      <alignment horizontal="center" vertical="center" wrapText="1"/>
      <protection hidden="1"/>
    </xf>
    <xf numFmtId="0" fontId="1" fillId="2" borderId="18" xfId="0" applyNumberFormat="1" applyFont="1" applyFill="1" applyBorder="1" applyAlignment="1" applyProtection="1">
      <alignment horizontal="center" vertical="center" readingOrder="2"/>
      <protection hidden="1"/>
    </xf>
    <xf numFmtId="0" fontId="7" fillId="13" borderId="73" xfId="0" applyFont="1" applyFill="1" applyBorder="1" applyAlignment="1">
      <alignment horizontal="center" vertical="center" wrapText="1"/>
    </xf>
    <xf numFmtId="0" fontId="18" fillId="5" borderId="66" xfId="0" applyFont="1" applyFill="1" applyBorder="1" applyAlignment="1" applyProtection="1">
      <alignment horizontal="right" vertical="center" wrapText="1" readingOrder="2"/>
      <protection hidden="1"/>
    </xf>
    <xf numFmtId="0" fontId="1" fillId="9" borderId="15" xfId="0" applyNumberFormat="1" applyFont="1" applyFill="1" applyBorder="1" applyAlignment="1" applyProtection="1">
      <alignment horizontal="center" vertical="center"/>
      <protection hidden="1"/>
    </xf>
    <xf numFmtId="0" fontId="1" fillId="2" borderId="30" xfId="0" applyNumberFormat="1" applyFont="1" applyFill="1" applyBorder="1" applyAlignment="1" applyProtection="1">
      <alignment horizontal="center" vertical="center" readingOrder="2"/>
      <protection hidden="1"/>
    </xf>
    <xf numFmtId="0" fontId="14" fillId="9" borderId="42" xfId="0" applyFont="1" applyFill="1" applyBorder="1" applyAlignment="1" applyProtection="1">
      <alignment horizontal="center" vertical="center" wrapText="1"/>
      <protection hidden="1"/>
    </xf>
    <xf numFmtId="0" fontId="7" fillId="13" borderId="30" xfId="0" applyFont="1" applyFill="1" applyBorder="1" applyAlignment="1">
      <alignment horizontal="center" vertical="center" wrapText="1"/>
    </xf>
    <xf numFmtId="0" fontId="12" fillId="13" borderId="30" xfId="0" applyFont="1" applyFill="1" applyBorder="1" applyAlignment="1">
      <alignment horizontal="center" vertical="center" wrapText="1"/>
    </xf>
    <xf numFmtId="0" fontId="25" fillId="0" borderId="0" xfId="0" applyFont="1" applyBorder="1" applyAlignment="1">
      <alignment horizontal="center" vertical="center"/>
    </xf>
    <xf numFmtId="0" fontId="2" fillId="13" borderId="36" xfId="0" applyFont="1" applyFill="1" applyBorder="1" applyAlignment="1" applyProtection="1">
      <alignment horizontal="center" vertical="center" wrapText="1"/>
      <protection hidden="1"/>
    </xf>
    <xf numFmtId="0" fontId="18" fillId="15" borderId="66" xfId="0" applyFont="1" applyFill="1" applyBorder="1" applyAlignment="1" applyProtection="1">
      <alignment horizontal="right" vertical="center" wrapText="1" readingOrder="2"/>
      <protection hidden="1"/>
    </xf>
    <xf numFmtId="0" fontId="7" fillId="13" borderId="51" xfId="0" applyFont="1" applyFill="1" applyBorder="1" applyAlignment="1">
      <alignment horizontal="center" vertical="center" wrapText="1"/>
    </xf>
    <xf numFmtId="0" fontId="7" fillId="13" borderId="43" xfId="0" applyFont="1" applyFill="1" applyBorder="1" applyAlignment="1">
      <alignment horizontal="center" vertical="center" wrapText="1"/>
    </xf>
    <xf numFmtId="0" fontId="14" fillId="9" borderId="9" xfId="0" applyFont="1" applyFill="1" applyBorder="1" applyAlignment="1" applyProtection="1">
      <alignment horizontal="center" vertical="center" wrapText="1"/>
      <protection hidden="1"/>
    </xf>
    <xf numFmtId="9" fontId="37" fillId="22" borderId="8" xfId="1" applyFont="1" applyFill="1" applyBorder="1" applyAlignment="1" applyProtection="1">
      <alignment horizontal="center" vertical="center" wrapText="1" readingOrder="2"/>
      <protection hidden="1"/>
    </xf>
    <xf numFmtId="0" fontId="7" fillId="15" borderId="14" xfId="0" applyFont="1" applyFill="1" applyBorder="1" applyAlignment="1" applyProtection="1">
      <alignment vertical="center" wrapText="1" readingOrder="2"/>
      <protection hidden="1"/>
    </xf>
    <xf numFmtId="0" fontId="22" fillId="5" borderId="18" xfId="0" applyFont="1" applyFill="1" applyBorder="1" applyAlignment="1">
      <alignment horizontal="center" vertical="center" wrapText="1"/>
    </xf>
    <xf numFmtId="0" fontId="22" fillId="5" borderId="29" xfId="0" applyFont="1" applyFill="1" applyBorder="1" applyAlignment="1">
      <alignment horizontal="center" vertical="center" wrapText="1"/>
    </xf>
    <xf numFmtId="0" fontId="22" fillId="5" borderId="30" xfId="0" applyFont="1" applyFill="1" applyBorder="1" applyAlignment="1">
      <alignment horizontal="center" vertical="center" wrapText="1"/>
    </xf>
    <xf numFmtId="166" fontId="22" fillId="5" borderId="30" xfId="3" applyNumberFormat="1" applyFont="1" applyFill="1" applyBorder="1" applyAlignment="1">
      <alignment horizontal="center" vertical="center" wrapText="1"/>
    </xf>
    <xf numFmtId="0" fontId="22" fillId="23" borderId="30" xfId="0" applyFont="1" applyFill="1" applyBorder="1" applyAlignment="1">
      <alignment horizontal="center" vertical="center" wrapText="1"/>
    </xf>
    <xf numFmtId="167" fontId="38" fillId="3" borderId="30" xfId="0" applyNumberFormat="1" applyFont="1" applyFill="1" applyBorder="1" applyAlignment="1" applyProtection="1">
      <alignment horizontal="center" vertical="center" wrapText="1"/>
      <protection locked="0"/>
    </xf>
    <xf numFmtId="0" fontId="39" fillId="0" borderId="0" xfId="0" applyFont="1" applyBorder="1"/>
    <xf numFmtId="0" fontId="39" fillId="0" borderId="0" xfId="0" applyFont="1" applyBorder="1" applyAlignment="1">
      <alignment horizontal="center" vertical="center"/>
    </xf>
    <xf numFmtId="0" fontId="40" fillId="0" borderId="0" xfId="0" applyFont="1" applyBorder="1"/>
    <xf numFmtId="0" fontId="13" fillId="12" borderId="35" xfId="0" applyFont="1" applyFill="1" applyBorder="1" applyAlignment="1" applyProtection="1">
      <alignment horizontal="center" vertical="center" readingOrder="2"/>
    </xf>
    <xf numFmtId="0" fontId="13" fillId="9" borderId="39" xfId="0" applyFont="1" applyFill="1" applyBorder="1" applyAlignment="1" applyProtection="1">
      <alignment horizontal="center" vertical="center"/>
    </xf>
    <xf numFmtId="0" fontId="13" fillId="9" borderId="48" xfId="0" applyFont="1" applyFill="1" applyBorder="1" applyAlignment="1" applyProtection="1">
      <alignment horizontal="center" vertical="center"/>
    </xf>
    <xf numFmtId="0" fontId="13" fillId="3" borderId="30" xfId="0" applyFont="1" applyFill="1" applyBorder="1" applyAlignment="1" applyProtection="1">
      <alignment horizontal="center" vertical="center"/>
    </xf>
    <xf numFmtId="0" fontId="13" fillId="3" borderId="60" xfId="0" applyFont="1" applyFill="1" applyBorder="1" applyAlignment="1" applyProtection="1">
      <alignment horizontal="center" vertical="center"/>
    </xf>
    <xf numFmtId="0" fontId="13" fillId="3" borderId="64" xfId="0" applyFont="1" applyFill="1" applyBorder="1" applyAlignment="1" applyProtection="1">
      <alignment horizontal="center" vertical="center"/>
    </xf>
    <xf numFmtId="0" fontId="13" fillId="3" borderId="39" xfId="0" applyFont="1" applyFill="1" applyBorder="1" applyAlignment="1" applyProtection="1">
      <alignment horizontal="center" vertical="center"/>
    </xf>
    <xf numFmtId="9" fontId="13" fillId="12" borderId="35" xfId="0" applyNumberFormat="1" applyFont="1" applyFill="1" applyBorder="1" applyAlignment="1" applyProtection="1">
      <alignment horizontal="center" vertical="center" readingOrder="2"/>
    </xf>
    <xf numFmtId="0" fontId="18" fillId="0" borderId="30" xfId="0" applyFont="1" applyBorder="1" applyProtection="1"/>
    <xf numFmtId="0" fontId="2" fillId="6" borderId="47" xfId="0" applyFont="1" applyFill="1" applyBorder="1" applyAlignment="1" applyProtection="1">
      <alignment horizontal="center" vertical="center" wrapText="1"/>
      <protection hidden="1"/>
    </xf>
    <xf numFmtId="0" fontId="2" fillId="9" borderId="36" xfId="0" applyFont="1" applyFill="1" applyBorder="1" applyAlignment="1" applyProtection="1">
      <alignment horizontal="center" vertical="center" wrapText="1" readingOrder="2"/>
      <protection hidden="1"/>
    </xf>
    <xf numFmtId="0" fontId="12" fillId="13" borderId="30" xfId="0" applyFont="1" applyFill="1" applyBorder="1" applyAlignment="1">
      <alignment horizontal="center" vertical="center" wrapText="1"/>
    </xf>
    <xf numFmtId="0" fontId="12" fillId="13" borderId="44" xfId="0" applyFont="1" applyFill="1" applyBorder="1" applyAlignment="1">
      <alignment horizontal="center" vertical="center" wrapText="1"/>
    </xf>
    <xf numFmtId="0" fontId="12" fillId="13" borderId="73" xfId="0" applyFont="1" applyFill="1" applyBorder="1" applyAlignment="1">
      <alignment horizontal="center" vertical="center" wrapText="1"/>
    </xf>
    <xf numFmtId="0" fontId="12" fillId="13" borderId="51" xfId="0" applyFont="1" applyFill="1" applyBorder="1" applyAlignment="1">
      <alignment horizontal="center" vertical="center" wrapText="1"/>
    </xf>
    <xf numFmtId="0" fontId="28" fillId="13" borderId="73" xfId="0" applyFont="1" applyFill="1" applyBorder="1" applyAlignment="1" applyProtection="1">
      <alignment horizontal="center" vertical="center" wrapText="1"/>
      <protection locked="0"/>
    </xf>
    <xf numFmtId="0" fontId="1" fillId="13" borderId="73" xfId="0" applyFont="1" applyFill="1" applyBorder="1" applyAlignment="1" applyProtection="1">
      <alignment horizontal="center" vertical="center" wrapText="1"/>
      <protection locked="0"/>
    </xf>
    <xf numFmtId="0" fontId="7" fillId="14" borderId="67" xfId="0" applyFont="1" applyFill="1" applyBorder="1" applyAlignment="1" applyProtection="1">
      <alignment horizontal="center" vertical="center" wrapText="1" readingOrder="2"/>
      <protection hidden="1"/>
    </xf>
    <xf numFmtId="0" fontId="7" fillId="14" borderId="17" xfId="0" applyFont="1" applyFill="1" applyBorder="1" applyAlignment="1" applyProtection="1">
      <alignment horizontal="center" vertical="center" wrapText="1" readingOrder="2"/>
      <protection hidden="1"/>
    </xf>
    <xf numFmtId="49" fontId="18" fillId="4" borderId="10" xfId="0" applyNumberFormat="1" applyFont="1" applyFill="1" applyBorder="1" applyAlignment="1" applyProtection="1">
      <alignment horizontal="right" vertical="center" readingOrder="2"/>
      <protection hidden="1"/>
    </xf>
    <xf numFmtId="0" fontId="3" fillId="2" borderId="40" xfId="0" applyFont="1" applyFill="1" applyBorder="1" applyAlignment="1" applyProtection="1">
      <alignment horizontal="right" vertical="center" wrapText="1" readingOrder="2"/>
      <protection hidden="1"/>
    </xf>
    <xf numFmtId="0" fontId="12" fillId="13" borderId="10" xfId="0" applyFont="1" applyFill="1" applyBorder="1" applyAlignment="1">
      <alignment horizontal="center" vertical="center" wrapText="1"/>
    </xf>
    <xf numFmtId="0" fontId="12" fillId="13" borderId="63" xfId="0" applyFont="1" applyFill="1" applyBorder="1" applyAlignment="1">
      <alignment horizontal="center" vertical="center" wrapText="1"/>
    </xf>
    <xf numFmtId="164" fontId="7" fillId="13" borderId="42" xfId="0" applyNumberFormat="1" applyFont="1" applyFill="1" applyBorder="1" applyAlignment="1" applyProtection="1">
      <alignment horizontal="center" vertical="center" wrapText="1" readingOrder="2"/>
      <protection hidden="1"/>
    </xf>
    <xf numFmtId="164" fontId="7" fillId="13" borderId="37" xfId="0" applyNumberFormat="1" applyFont="1" applyFill="1" applyBorder="1" applyAlignment="1" applyProtection="1">
      <alignment horizontal="center" vertical="center" wrapText="1" readingOrder="2"/>
      <protection hidden="1"/>
    </xf>
    <xf numFmtId="9" fontId="7" fillId="2" borderId="20" xfId="1" applyFont="1" applyFill="1" applyBorder="1" applyAlignment="1" applyProtection="1">
      <alignment horizontal="center" vertical="center" wrapText="1" readingOrder="2"/>
      <protection hidden="1"/>
    </xf>
    <xf numFmtId="164" fontId="7" fillId="13" borderId="28" xfId="0" applyNumberFormat="1" applyFont="1" applyFill="1" applyBorder="1" applyAlignment="1" applyProtection="1">
      <alignment horizontal="center" vertical="center" wrapText="1" readingOrder="2"/>
      <protection hidden="1"/>
    </xf>
    <xf numFmtId="9" fontId="7" fillId="2" borderId="64" xfId="1" applyFont="1" applyFill="1" applyBorder="1" applyAlignment="1" applyProtection="1">
      <alignment horizontal="center" vertical="center" wrapText="1" readingOrder="2"/>
      <protection hidden="1"/>
    </xf>
    <xf numFmtId="164" fontId="7" fillId="13" borderId="58" xfId="0" applyNumberFormat="1" applyFont="1" applyFill="1" applyBorder="1" applyAlignment="1" applyProtection="1">
      <alignment horizontal="center" vertical="center" wrapText="1" readingOrder="2"/>
      <protection hidden="1"/>
    </xf>
    <xf numFmtId="0" fontId="7" fillId="15" borderId="9" xfId="0" applyFont="1" applyFill="1" applyBorder="1" applyAlignment="1" applyProtection="1">
      <alignment vertical="center" wrapText="1" readingOrder="2"/>
      <protection hidden="1"/>
    </xf>
    <xf numFmtId="9" fontId="7" fillId="2" borderId="38" xfId="1" applyFont="1" applyFill="1" applyBorder="1" applyAlignment="1" applyProtection="1">
      <alignment horizontal="center" vertical="center" wrapText="1" readingOrder="2"/>
      <protection hidden="1"/>
    </xf>
    <xf numFmtId="1" fontId="7" fillId="13" borderId="77" xfId="0" applyNumberFormat="1" applyFont="1" applyFill="1" applyBorder="1" applyAlignment="1" applyProtection="1">
      <alignment horizontal="center" vertical="center" wrapText="1" readingOrder="2"/>
      <protection locked="0"/>
    </xf>
    <xf numFmtId="0" fontId="7" fillId="14" borderId="7" xfId="0" applyFont="1" applyFill="1" applyBorder="1" applyAlignment="1" applyProtection="1">
      <alignment horizontal="center" vertical="center" wrapText="1" readingOrder="2"/>
      <protection hidden="1"/>
    </xf>
    <xf numFmtId="9" fontId="7" fillId="2" borderId="8" xfId="1" applyFont="1" applyFill="1" applyBorder="1" applyAlignment="1" applyProtection="1">
      <alignment horizontal="center" vertical="center" wrapText="1" readingOrder="2"/>
      <protection hidden="1"/>
    </xf>
    <xf numFmtId="0" fontId="7" fillId="13" borderId="53" xfId="0" applyNumberFormat="1" applyFont="1" applyFill="1" applyBorder="1" applyAlignment="1" applyProtection="1">
      <alignment horizontal="center" vertical="center" wrapText="1" readingOrder="2"/>
      <protection locked="0"/>
    </xf>
    <xf numFmtId="0" fontId="7" fillId="13" borderId="54" xfId="0" applyNumberFormat="1" applyFont="1" applyFill="1" applyBorder="1" applyAlignment="1" applyProtection="1">
      <alignment horizontal="center" vertical="center" wrapText="1" readingOrder="2"/>
      <protection locked="0"/>
    </xf>
    <xf numFmtId="1" fontId="16" fillId="20" borderId="46" xfId="0" applyNumberFormat="1" applyFont="1" applyFill="1" applyBorder="1" applyAlignment="1">
      <alignment horizontal="center" vertical="center"/>
    </xf>
    <xf numFmtId="9" fontId="7" fillId="15" borderId="50" xfId="0" applyNumberFormat="1" applyFont="1" applyFill="1" applyBorder="1" applyAlignment="1" applyProtection="1">
      <alignment horizontal="center" vertical="center" wrapText="1" readingOrder="2"/>
      <protection hidden="1"/>
    </xf>
    <xf numFmtId="0" fontId="7" fillId="14" borderId="9" xfId="0" applyFont="1" applyFill="1" applyBorder="1" applyAlignment="1" applyProtection="1">
      <alignment horizontal="center" vertical="center" wrapText="1" readingOrder="2"/>
      <protection hidden="1"/>
    </xf>
    <xf numFmtId="0" fontId="8" fillId="7" borderId="7" xfId="0" applyNumberFormat="1" applyFont="1" applyFill="1" applyBorder="1" applyAlignment="1" applyProtection="1">
      <alignment horizontal="center" vertical="center" wrapText="1" readingOrder="2"/>
      <protection locked="0"/>
    </xf>
    <xf numFmtId="2" fontId="8" fillId="7" borderId="53" xfId="0" applyNumberFormat="1" applyFont="1" applyFill="1" applyBorder="1" applyAlignment="1" applyProtection="1">
      <alignment horizontal="center" vertical="center" wrapText="1" readingOrder="2"/>
      <protection locked="0"/>
    </xf>
    <xf numFmtId="2" fontId="7" fillId="7" borderId="54" xfId="0" applyNumberFormat="1" applyFont="1" applyFill="1" applyBorder="1" applyAlignment="1" applyProtection="1">
      <alignment horizontal="center" vertical="center" wrapText="1" readingOrder="2"/>
      <protection locked="0"/>
    </xf>
    <xf numFmtId="1" fontId="10" fillId="20" borderId="8" xfId="1" applyNumberFormat="1" applyFont="1" applyFill="1" applyBorder="1" applyAlignment="1">
      <alignment horizontal="center" vertical="center"/>
    </xf>
    <xf numFmtId="0" fontId="10" fillId="16" borderId="47" xfId="0" applyFont="1" applyFill="1" applyBorder="1" applyAlignment="1">
      <alignment horizontal="center" vertical="center"/>
    </xf>
    <xf numFmtId="0" fontId="10" fillId="16" borderId="8" xfId="0" applyFont="1" applyFill="1" applyBorder="1" applyAlignment="1">
      <alignment horizontal="center" vertical="center"/>
    </xf>
    <xf numFmtId="1" fontId="10" fillId="20" borderId="1" xfId="1" applyNumberFormat="1" applyFont="1" applyFill="1" applyBorder="1" applyAlignment="1">
      <alignment horizontal="center" vertical="center"/>
    </xf>
    <xf numFmtId="0" fontId="6" fillId="22" borderId="9" xfId="0" applyFont="1" applyFill="1" applyBorder="1" applyAlignment="1" applyProtection="1">
      <alignment vertical="center" wrapText="1" readingOrder="2"/>
      <protection hidden="1"/>
    </xf>
    <xf numFmtId="0" fontId="18" fillId="0" borderId="25" xfId="0" applyFont="1" applyBorder="1" applyAlignment="1">
      <alignment horizontal="center" vertical="center" wrapText="1"/>
    </xf>
    <xf numFmtId="0" fontId="18" fillId="0" borderId="34" xfId="0" applyFont="1" applyBorder="1" applyAlignment="1">
      <alignment horizontal="center" vertical="center" wrapText="1"/>
    </xf>
    <xf numFmtId="0" fontId="13" fillId="18" borderId="7" xfId="0" applyFont="1" applyFill="1" applyBorder="1" applyAlignment="1">
      <alignment horizontal="center" vertical="center" wrapText="1"/>
    </xf>
    <xf numFmtId="0" fontId="13" fillId="8" borderId="53" xfId="0" applyFont="1" applyFill="1" applyBorder="1" applyAlignment="1" applyProtection="1">
      <alignment horizontal="center" vertical="center" wrapText="1"/>
      <protection hidden="1"/>
    </xf>
    <xf numFmtId="0" fontId="13" fillId="8" borderId="7" xfId="0" applyFont="1" applyFill="1" applyBorder="1" applyAlignment="1" applyProtection="1">
      <alignment horizontal="center" vertical="center" wrapText="1"/>
      <protection hidden="1"/>
    </xf>
    <xf numFmtId="0" fontId="13" fillId="8" borderId="54" xfId="0" applyFont="1" applyFill="1" applyBorder="1" applyAlignment="1" applyProtection="1">
      <alignment horizontal="center" vertical="center" wrapText="1"/>
      <protection hidden="1"/>
    </xf>
    <xf numFmtId="0" fontId="13" fillId="18" borderId="9" xfId="0" applyFont="1" applyFill="1" applyBorder="1" applyAlignment="1">
      <alignment horizontal="right" vertical="center" wrapText="1" readingOrder="2"/>
    </xf>
    <xf numFmtId="0" fontId="13" fillId="12" borderId="63" xfId="0" applyFont="1" applyFill="1" applyBorder="1" applyAlignment="1" applyProtection="1">
      <alignment horizontal="center" vertical="center" readingOrder="2"/>
    </xf>
    <xf numFmtId="0" fontId="13" fillId="12" borderId="63" xfId="0" applyFont="1" applyFill="1" applyBorder="1" applyAlignment="1" applyProtection="1">
      <alignment horizontal="center" vertical="center" wrapText="1"/>
    </xf>
    <xf numFmtId="2" fontId="18" fillId="13" borderId="62" xfId="0" applyNumberFormat="1" applyFont="1" applyFill="1" applyBorder="1" applyAlignment="1" applyProtection="1">
      <alignment horizontal="center" vertical="center"/>
    </xf>
    <xf numFmtId="2" fontId="19" fillId="11" borderId="62" xfId="0" applyNumberFormat="1" applyFont="1" applyFill="1" applyBorder="1" applyAlignment="1" applyProtection="1">
      <alignment horizontal="center" vertical="center"/>
    </xf>
    <xf numFmtId="0" fontId="13" fillId="9" borderId="58" xfId="0" applyFont="1" applyFill="1" applyBorder="1" applyAlignment="1" applyProtection="1">
      <alignment horizontal="center" vertical="center"/>
    </xf>
    <xf numFmtId="0" fontId="13" fillId="3" borderId="18" xfId="0" applyFont="1" applyFill="1" applyBorder="1" applyAlignment="1" applyProtection="1">
      <alignment horizontal="center" vertical="center"/>
    </xf>
    <xf numFmtId="0" fontId="13" fillId="3" borderId="31" xfId="0" applyFont="1" applyFill="1" applyBorder="1" applyAlignment="1" applyProtection="1">
      <alignment horizontal="center" vertical="center"/>
    </xf>
    <xf numFmtId="0" fontId="18" fillId="0" borderId="18" xfId="0" applyFont="1" applyBorder="1" applyProtection="1"/>
    <xf numFmtId="0" fontId="18" fillId="0" borderId="31" xfId="0" applyFont="1" applyBorder="1" applyProtection="1"/>
    <xf numFmtId="0" fontId="13" fillId="9" borderId="32" xfId="0" applyFont="1" applyFill="1" applyBorder="1" applyAlignment="1" applyProtection="1">
      <alignment horizontal="center" vertical="center"/>
    </xf>
    <xf numFmtId="0" fontId="13" fillId="9" borderId="26" xfId="0" applyFont="1" applyFill="1" applyBorder="1" applyAlignment="1" applyProtection="1">
      <alignment horizontal="center" vertical="center"/>
    </xf>
    <xf numFmtId="0" fontId="13" fillId="9" borderId="22" xfId="0" applyFont="1" applyFill="1" applyBorder="1" applyAlignment="1" applyProtection="1">
      <alignment horizontal="center" vertical="center"/>
    </xf>
    <xf numFmtId="0" fontId="2" fillId="13" borderId="23" xfId="0" applyFont="1" applyFill="1" applyBorder="1" applyAlignment="1" applyProtection="1">
      <alignment horizontal="center" vertical="center" wrapText="1"/>
      <protection hidden="1"/>
    </xf>
    <xf numFmtId="0" fontId="1" fillId="13" borderId="23" xfId="0" applyFont="1" applyFill="1" applyBorder="1" applyAlignment="1" applyProtection="1">
      <alignment horizontal="center" vertical="center" readingOrder="2"/>
      <protection hidden="1"/>
    </xf>
    <xf numFmtId="0" fontId="1" fillId="13" borderId="23" xfId="0" applyFont="1" applyFill="1" applyBorder="1" applyAlignment="1" applyProtection="1">
      <alignment vertical="center" readingOrder="2"/>
      <protection hidden="1"/>
    </xf>
    <xf numFmtId="0" fontId="1" fillId="13" borderId="28" xfId="0" applyFont="1" applyFill="1" applyBorder="1" applyAlignment="1" applyProtection="1">
      <alignment vertical="center" readingOrder="2"/>
      <protection hidden="1"/>
    </xf>
    <xf numFmtId="0" fontId="28" fillId="13" borderId="5" xfId="0" applyFont="1" applyFill="1" applyBorder="1" applyAlignment="1" applyProtection="1">
      <alignment horizontal="center" vertical="center" wrapText="1"/>
      <protection locked="0"/>
    </xf>
    <xf numFmtId="0" fontId="35" fillId="13" borderId="1" xfId="2" applyFont="1" applyFill="1" applyBorder="1" applyAlignment="1" applyProtection="1">
      <alignment horizontal="center" vertical="center" wrapText="1"/>
      <protection locked="0"/>
    </xf>
    <xf numFmtId="49" fontId="1" fillId="6" borderId="9" xfId="0" applyNumberFormat="1" applyFont="1" applyFill="1" applyBorder="1" applyAlignment="1" applyProtection="1">
      <alignment horizontal="center" vertical="center" wrapText="1"/>
      <protection hidden="1"/>
    </xf>
    <xf numFmtId="0" fontId="12" fillId="13" borderId="66" xfId="0" applyFont="1" applyFill="1" applyBorder="1" applyAlignment="1">
      <alignment horizontal="center" vertical="center" wrapText="1"/>
    </xf>
    <xf numFmtId="0" fontId="2" fillId="6" borderId="9" xfId="0" applyFont="1" applyFill="1" applyBorder="1" applyAlignment="1" applyProtection="1">
      <alignment horizontal="center" vertical="center" wrapText="1"/>
      <protection hidden="1"/>
    </xf>
    <xf numFmtId="0" fontId="14" fillId="6" borderId="6" xfId="0" applyFont="1" applyFill="1" applyBorder="1" applyAlignment="1" applyProtection="1">
      <alignment horizontal="center" vertical="center" wrapText="1"/>
      <protection hidden="1"/>
    </xf>
    <xf numFmtId="0" fontId="12" fillId="13" borderId="16" xfId="0" applyFont="1" applyFill="1" applyBorder="1" applyAlignment="1">
      <alignment horizontal="center" vertical="center" wrapText="1"/>
    </xf>
    <xf numFmtId="0" fontId="7" fillId="14" borderId="67" xfId="0" applyFont="1" applyFill="1" applyBorder="1" applyAlignment="1" applyProtection="1">
      <alignment horizontal="center" vertical="center" wrapText="1" readingOrder="2"/>
      <protection hidden="1"/>
    </xf>
    <xf numFmtId="0" fontId="7" fillId="14" borderId="17" xfId="0" applyFont="1" applyFill="1" applyBorder="1" applyAlignment="1" applyProtection="1">
      <alignment horizontal="center" vertical="center" wrapText="1" readingOrder="2"/>
      <protection hidden="1"/>
    </xf>
    <xf numFmtId="0" fontId="18" fillId="4" borderId="78" xfId="0" applyFont="1" applyFill="1" applyBorder="1" applyAlignment="1">
      <alignment horizontal="center" vertical="center" wrapText="1"/>
    </xf>
    <xf numFmtId="0" fontId="18" fillId="0" borderId="35" xfId="0" applyFont="1" applyBorder="1" applyAlignment="1">
      <alignment horizontal="center" vertical="center"/>
    </xf>
    <xf numFmtId="9" fontId="18" fillId="8" borderId="9" xfId="0" applyNumberFormat="1" applyFont="1" applyFill="1" applyBorder="1" applyAlignment="1">
      <alignment horizontal="center" vertical="center" wrapText="1" readingOrder="2"/>
    </xf>
    <xf numFmtId="9" fontId="18" fillId="8" borderId="12" xfId="0" applyNumberFormat="1" applyFont="1" applyFill="1" applyBorder="1" applyAlignment="1">
      <alignment horizontal="center" vertical="center" wrapText="1" readingOrder="2"/>
    </xf>
    <xf numFmtId="9" fontId="18" fillId="8" borderId="5" xfId="0" applyNumberFormat="1" applyFont="1" applyFill="1" applyBorder="1" applyAlignment="1">
      <alignment horizontal="center" vertical="center" wrapText="1" readingOrder="2"/>
    </xf>
    <xf numFmtId="168" fontId="18" fillId="8" borderId="9" xfId="0" applyNumberFormat="1" applyFont="1" applyFill="1" applyBorder="1" applyAlignment="1">
      <alignment horizontal="center" vertical="center" wrapText="1" readingOrder="2"/>
    </xf>
    <xf numFmtId="9" fontId="18" fillId="8" borderId="4" xfId="0" applyNumberFormat="1" applyFont="1" applyFill="1" applyBorder="1" applyAlignment="1">
      <alignment horizontal="center" vertical="center" wrapText="1" readingOrder="2"/>
    </xf>
    <xf numFmtId="0" fontId="12" fillId="13" borderId="73" xfId="0" applyFont="1" applyFill="1" applyBorder="1" applyAlignment="1">
      <alignment horizontal="center" vertical="center" wrapText="1"/>
    </xf>
    <xf numFmtId="0" fontId="12" fillId="13" borderId="62" xfId="0" applyFont="1" applyFill="1" applyBorder="1" applyAlignment="1">
      <alignment horizontal="center" vertical="center" wrapText="1"/>
    </xf>
    <xf numFmtId="0" fontId="12" fillId="13" borderId="73" xfId="0" applyFont="1" applyFill="1" applyBorder="1" applyAlignment="1">
      <alignment horizontal="center" vertical="center" wrapText="1"/>
    </xf>
    <xf numFmtId="0" fontId="12" fillId="13" borderId="62" xfId="0" applyFont="1" applyFill="1" applyBorder="1" applyAlignment="1">
      <alignment horizontal="center" vertical="center" wrapText="1"/>
    </xf>
    <xf numFmtId="0" fontId="12" fillId="13" borderId="44" xfId="0" applyFont="1" applyFill="1" applyBorder="1" applyAlignment="1">
      <alignment horizontal="center" vertical="center" wrapText="1"/>
    </xf>
    <xf numFmtId="0" fontId="12" fillId="13" borderId="29" xfId="0" applyFont="1" applyFill="1" applyBorder="1" applyAlignment="1">
      <alignment horizontal="center" vertical="center" wrapText="1"/>
    </xf>
    <xf numFmtId="0" fontId="12" fillId="13" borderId="51" xfId="0" applyFont="1" applyFill="1" applyBorder="1" applyAlignment="1">
      <alignment horizontal="center" vertical="center" wrapText="1"/>
    </xf>
    <xf numFmtId="0" fontId="12" fillId="13" borderId="20" xfId="0" applyFont="1" applyFill="1" applyBorder="1" applyAlignment="1">
      <alignment horizontal="center" vertical="center" wrapText="1"/>
    </xf>
    <xf numFmtId="0" fontId="1" fillId="13" borderId="67" xfId="0" applyFont="1" applyFill="1" applyBorder="1" applyAlignment="1" applyProtection="1">
      <alignment horizontal="center" vertical="center" wrapText="1"/>
      <protection hidden="1"/>
    </xf>
    <xf numFmtId="0" fontId="1" fillId="13" borderId="17" xfId="0" applyFont="1" applyFill="1" applyBorder="1" applyAlignment="1" applyProtection="1">
      <alignment horizontal="center" vertical="center" wrapText="1"/>
      <protection hidden="1"/>
    </xf>
    <xf numFmtId="0" fontId="1" fillId="13" borderId="15" xfId="0" applyFont="1" applyFill="1" applyBorder="1" applyAlignment="1" applyProtection="1">
      <alignment horizontal="center" vertical="center" wrapText="1"/>
      <protection hidden="1"/>
    </xf>
    <xf numFmtId="0" fontId="7" fillId="8" borderId="24" xfId="0" applyFont="1" applyFill="1" applyBorder="1" applyAlignment="1" applyProtection="1">
      <alignment horizontal="center" vertical="center" wrapText="1" readingOrder="2"/>
      <protection hidden="1"/>
    </xf>
    <xf numFmtId="0" fontId="7" fillId="8" borderId="59" xfId="0" applyFont="1" applyFill="1" applyBorder="1" applyAlignment="1" applyProtection="1">
      <alignment horizontal="center" vertical="center" wrapText="1" readingOrder="2"/>
      <protection hidden="1"/>
    </xf>
    <xf numFmtId="0" fontId="7" fillId="8" borderId="18" xfId="0" applyFont="1" applyFill="1" applyBorder="1" applyAlignment="1" applyProtection="1">
      <alignment horizontal="center" vertical="center" wrapText="1" readingOrder="2"/>
      <protection hidden="1"/>
    </xf>
    <xf numFmtId="0" fontId="7" fillId="8" borderId="44" xfId="0" applyFont="1" applyFill="1" applyBorder="1" applyAlignment="1" applyProtection="1">
      <alignment horizontal="center" vertical="center" wrapText="1" readingOrder="2"/>
      <protection hidden="1"/>
    </xf>
    <xf numFmtId="0" fontId="7" fillId="8" borderId="39" xfId="0" applyFont="1" applyFill="1" applyBorder="1" applyAlignment="1" applyProtection="1">
      <alignment horizontal="center" vertical="center" wrapText="1" readingOrder="2"/>
      <protection hidden="1"/>
    </xf>
    <xf numFmtId="0" fontId="7" fillId="8" borderId="55" xfId="0" applyFont="1" applyFill="1" applyBorder="1" applyAlignment="1" applyProtection="1">
      <alignment horizontal="center" vertical="center" wrapText="1" readingOrder="2"/>
      <protection hidden="1"/>
    </xf>
    <xf numFmtId="0" fontId="7" fillId="8" borderId="23" xfId="0" applyFont="1" applyFill="1" applyBorder="1" applyAlignment="1" applyProtection="1">
      <alignment horizontal="center" vertical="center" wrapText="1" readingOrder="2"/>
      <protection hidden="1"/>
    </xf>
    <xf numFmtId="0" fontId="7" fillId="8" borderId="28" xfId="0" applyFont="1" applyFill="1" applyBorder="1" applyAlignment="1" applyProtection="1">
      <alignment horizontal="center" vertical="center" wrapText="1" readingOrder="2"/>
      <protection hidden="1"/>
    </xf>
    <xf numFmtId="0" fontId="7" fillId="8" borderId="19" xfId="0" applyNumberFormat="1" applyFont="1" applyFill="1" applyBorder="1" applyAlignment="1" applyProtection="1">
      <alignment horizontal="center" vertical="center" wrapText="1" readingOrder="2"/>
      <protection hidden="1"/>
    </xf>
    <xf numFmtId="0" fontId="7" fillId="8" borderId="26" xfId="0" applyNumberFormat="1" applyFont="1" applyFill="1" applyBorder="1" applyAlignment="1" applyProtection="1">
      <alignment horizontal="center" vertical="center" wrapText="1" readingOrder="2"/>
      <protection hidden="1"/>
    </xf>
    <xf numFmtId="0" fontId="7" fillId="8" borderId="22" xfId="0" applyNumberFormat="1" applyFont="1" applyFill="1" applyBorder="1" applyAlignment="1" applyProtection="1">
      <alignment horizontal="center" vertical="center" wrapText="1" readingOrder="2"/>
      <protection hidden="1"/>
    </xf>
    <xf numFmtId="0" fontId="7" fillId="8" borderId="9" xfId="0" applyFont="1" applyFill="1" applyBorder="1" applyAlignment="1" applyProtection="1">
      <alignment horizontal="center" vertical="center" wrapText="1" readingOrder="2"/>
      <protection hidden="1"/>
    </xf>
    <xf numFmtId="0" fontId="7" fillId="8" borderId="76" xfId="0" applyFont="1" applyFill="1" applyBorder="1" applyAlignment="1" applyProtection="1">
      <alignment horizontal="center" vertical="center" wrapText="1" readingOrder="2"/>
      <protection hidden="1"/>
    </xf>
    <xf numFmtId="0" fontId="7" fillId="15" borderId="47" xfId="0" applyFont="1" applyFill="1" applyBorder="1" applyAlignment="1" applyProtection="1">
      <alignment horizontal="center" vertical="center" wrapText="1" readingOrder="2"/>
      <protection hidden="1"/>
    </xf>
    <xf numFmtId="0" fontId="7" fillId="15" borderId="8" xfId="0" applyFont="1" applyFill="1" applyBorder="1" applyAlignment="1" applyProtection="1">
      <alignment horizontal="center" vertical="center" wrapText="1" readingOrder="2"/>
      <protection hidden="1"/>
    </xf>
    <xf numFmtId="2" fontId="7" fillId="7" borderId="9" xfId="0" applyNumberFormat="1" applyFont="1" applyFill="1" applyBorder="1" applyAlignment="1" applyProtection="1">
      <alignment horizontal="center" vertical="center" wrapText="1" readingOrder="2"/>
      <protection locked="0"/>
    </xf>
    <xf numFmtId="2" fontId="7" fillId="7" borderId="47" xfId="0" applyNumberFormat="1" applyFont="1" applyFill="1" applyBorder="1" applyAlignment="1" applyProtection="1">
      <alignment horizontal="center" vertical="center" wrapText="1" readingOrder="2"/>
      <protection locked="0"/>
    </xf>
    <xf numFmtId="2" fontId="7" fillId="7" borderId="8" xfId="0" applyNumberFormat="1" applyFont="1" applyFill="1" applyBorder="1" applyAlignment="1" applyProtection="1">
      <alignment horizontal="center" vertical="center" wrapText="1" readingOrder="2"/>
      <protection locked="0"/>
    </xf>
    <xf numFmtId="165" fontId="7" fillId="7" borderId="9" xfId="0" applyNumberFormat="1" applyFont="1" applyFill="1" applyBorder="1" applyAlignment="1" applyProtection="1">
      <alignment horizontal="center" vertical="center" wrapText="1" readingOrder="2"/>
      <protection locked="0"/>
    </xf>
    <xf numFmtId="165" fontId="7" fillId="7" borderId="47" xfId="0" applyNumberFormat="1" applyFont="1" applyFill="1" applyBorder="1" applyAlignment="1" applyProtection="1">
      <alignment horizontal="center" vertical="center" wrapText="1" readingOrder="2"/>
      <protection locked="0"/>
    </xf>
    <xf numFmtId="165" fontId="7" fillId="7" borderId="8" xfId="0" applyNumberFormat="1" applyFont="1" applyFill="1" applyBorder="1" applyAlignment="1" applyProtection="1">
      <alignment horizontal="center" vertical="center" wrapText="1" readingOrder="2"/>
      <protection locked="0"/>
    </xf>
    <xf numFmtId="0" fontId="8" fillId="10" borderId="23" xfId="0" applyFont="1" applyFill="1" applyBorder="1" applyAlignment="1" applyProtection="1">
      <alignment horizontal="right" vertical="center" wrapText="1" readingOrder="2"/>
      <protection hidden="1"/>
    </xf>
    <xf numFmtId="0" fontId="8" fillId="10" borderId="28" xfId="0" applyFont="1" applyFill="1" applyBorder="1" applyAlignment="1" applyProtection="1">
      <alignment horizontal="right" vertical="center" wrapText="1" readingOrder="2"/>
      <protection hidden="1"/>
    </xf>
    <xf numFmtId="164" fontId="7" fillId="13" borderId="51" xfId="0" applyNumberFormat="1" applyFont="1" applyFill="1" applyBorder="1" applyAlignment="1" applyProtection="1">
      <alignment horizontal="center" vertical="center" wrapText="1" readingOrder="2"/>
      <protection hidden="1"/>
    </xf>
    <xf numFmtId="164" fontId="7" fillId="13" borderId="27" xfId="0" applyNumberFormat="1" applyFont="1" applyFill="1" applyBorder="1" applyAlignment="1" applyProtection="1">
      <alignment horizontal="center" vertical="center" wrapText="1" readingOrder="2"/>
      <protection hidden="1"/>
    </xf>
    <xf numFmtId="0" fontId="8" fillId="10" borderId="44" xfId="0" applyFont="1" applyFill="1" applyBorder="1" applyAlignment="1" applyProtection="1">
      <alignment horizontal="right" vertical="center" wrapText="1" readingOrder="2"/>
      <protection hidden="1"/>
    </xf>
    <xf numFmtId="0" fontId="8" fillId="10" borderId="62" xfId="0" applyFont="1" applyFill="1" applyBorder="1" applyAlignment="1" applyProtection="1">
      <alignment horizontal="right" vertical="center" wrapText="1" readingOrder="2"/>
      <protection hidden="1"/>
    </xf>
    <xf numFmtId="0" fontId="8" fillId="10" borderId="48" xfId="0" applyFont="1" applyFill="1" applyBorder="1" applyAlignment="1" applyProtection="1">
      <alignment horizontal="right" vertical="center" wrapText="1" readingOrder="2"/>
      <protection hidden="1"/>
    </xf>
    <xf numFmtId="0" fontId="8" fillId="10" borderId="58" xfId="0" applyFont="1" applyFill="1" applyBorder="1" applyAlignment="1" applyProtection="1">
      <alignment horizontal="right" vertical="center" wrapText="1" readingOrder="2"/>
      <protection hidden="1"/>
    </xf>
    <xf numFmtId="164" fontId="7" fillId="13" borderId="60" xfId="0" applyNumberFormat="1" applyFont="1" applyFill="1" applyBorder="1" applyAlignment="1" applyProtection="1">
      <alignment horizontal="center" vertical="center" wrapText="1" readingOrder="2"/>
      <protection hidden="1"/>
    </xf>
    <xf numFmtId="164" fontId="7" fillId="13" borderId="39" xfId="0" applyNumberFormat="1" applyFont="1" applyFill="1" applyBorder="1" applyAlignment="1" applyProtection="1">
      <alignment horizontal="center" vertical="center" wrapText="1" readingOrder="2"/>
      <protection hidden="1"/>
    </xf>
    <xf numFmtId="1" fontId="7" fillId="7" borderId="9" xfId="0" applyNumberFormat="1" applyFont="1" applyFill="1" applyBorder="1" applyAlignment="1" applyProtection="1">
      <alignment horizontal="center" vertical="center" wrapText="1" readingOrder="2"/>
      <protection locked="0"/>
    </xf>
    <xf numFmtId="1" fontId="7" fillId="7" borderId="47" xfId="0" applyNumberFormat="1" applyFont="1" applyFill="1" applyBorder="1" applyAlignment="1" applyProtection="1">
      <alignment horizontal="center" vertical="center" wrapText="1" readingOrder="2"/>
      <protection locked="0"/>
    </xf>
    <xf numFmtId="1" fontId="7" fillId="7" borderId="8" xfId="0" applyNumberFormat="1" applyFont="1" applyFill="1" applyBorder="1" applyAlignment="1" applyProtection="1">
      <alignment horizontal="center" vertical="center" wrapText="1" readingOrder="2"/>
      <protection locked="0"/>
    </xf>
    <xf numFmtId="0" fontId="27" fillId="10" borderId="49" xfId="0" applyFont="1" applyFill="1" applyBorder="1" applyAlignment="1" applyProtection="1">
      <alignment horizontal="right" vertical="center" wrapText="1" readingOrder="2"/>
      <protection hidden="1"/>
    </xf>
    <xf numFmtId="0" fontId="8" fillId="10" borderId="77" xfId="0" applyFont="1" applyFill="1" applyBorder="1" applyAlignment="1" applyProtection="1">
      <alignment horizontal="right" vertical="center" wrapText="1" readingOrder="2"/>
      <protection hidden="1"/>
    </xf>
    <xf numFmtId="164" fontId="7" fillId="13" borderId="14" xfId="0" applyNumberFormat="1" applyFont="1" applyFill="1" applyBorder="1" applyAlignment="1" applyProtection="1">
      <alignment horizontal="center" vertical="center" wrapText="1" readingOrder="2"/>
      <protection hidden="1"/>
    </xf>
    <xf numFmtId="164" fontId="7" fillId="13" borderId="74" xfId="0" applyNumberFormat="1" applyFont="1" applyFill="1" applyBorder="1" applyAlignment="1" applyProtection="1">
      <alignment horizontal="center" vertical="center" wrapText="1" readingOrder="2"/>
      <protection hidden="1"/>
    </xf>
    <xf numFmtId="0" fontId="27" fillId="10" borderId="53" xfId="0" applyFont="1" applyFill="1" applyBorder="1" applyAlignment="1" applyProtection="1">
      <alignment vertical="center" wrapText="1" readingOrder="2"/>
      <protection hidden="1"/>
    </xf>
    <xf numFmtId="0" fontId="8" fillId="10" borderId="54" xfId="0" applyFont="1" applyFill="1" applyBorder="1" applyAlignment="1" applyProtection="1">
      <alignment vertical="center" wrapText="1" readingOrder="2"/>
      <protection hidden="1"/>
    </xf>
    <xf numFmtId="164" fontId="7" fillId="13" borderId="9" xfId="0" applyNumberFormat="1" applyFont="1" applyFill="1" applyBorder="1" applyAlignment="1" applyProtection="1">
      <alignment horizontal="center" vertical="center" wrapText="1" readingOrder="2"/>
      <protection hidden="1"/>
    </xf>
    <xf numFmtId="164" fontId="7" fillId="13" borderId="76" xfId="0" applyNumberFormat="1" applyFont="1" applyFill="1" applyBorder="1" applyAlignment="1" applyProtection="1">
      <alignment horizontal="center" vertical="center" wrapText="1" readingOrder="2"/>
      <protection hidden="1"/>
    </xf>
    <xf numFmtId="0" fontId="27" fillId="15" borderId="7" xfId="0" applyFont="1" applyFill="1" applyBorder="1" applyAlignment="1" applyProtection="1">
      <alignment horizontal="right" vertical="center" wrapText="1" readingOrder="2"/>
      <protection hidden="1"/>
    </xf>
    <xf numFmtId="0" fontId="8" fillId="15" borderId="54" xfId="0" applyFont="1" applyFill="1" applyBorder="1" applyAlignment="1" applyProtection="1">
      <alignment horizontal="right" vertical="center" wrapText="1" readingOrder="2"/>
      <protection hidden="1"/>
    </xf>
    <xf numFmtId="0" fontId="7" fillId="20" borderId="65" xfId="0" applyFont="1" applyFill="1" applyBorder="1" applyAlignment="1" applyProtection="1">
      <alignment horizontal="center" vertical="center" wrapText="1" readingOrder="2"/>
      <protection hidden="1"/>
    </xf>
    <xf numFmtId="0" fontId="7" fillId="20" borderId="75" xfId="0" applyFont="1" applyFill="1" applyBorder="1" applyAlignment="1" applyProtection="1">
      <alignment horizontal="center" vertical="center" wrapText="1" readingOrder="2"/>
      <protection hidden="1"/>
    </xf>
    <xf numFmtId="0" fontId="16" fillId="16" borderId="15" xfId="0" applyFont="1" applyFill="1" applyBorder="1" applyAlignment="1">
      <alignment horizontal="center" vertical="center"/>
    </xf>
    <xf numFmtId="0" fontId="16" fillId="16" borderId="65" xfId="0" applyFont="1" applyFill="1" applyBorder="1" applyAlignment="1">
      <alignment horizontal="center" vertical="center"/>
    </xf>
    <xf numFmtId="0" fontId="16" fillId="16" borderId="75" xfId="0" applyFont="1" applyFill="1" applyBorder="1" applyAlignment="1">
      <alignment horizontal="center" vertical="center"/>
    </xf>
    <xf numFmtId="0" fontId="20" fillId="15" borderId="48" xfId="0" applyFont="1" applyFill="1" applyBorder="1" applyAlignment="1" applyProtection="1">
      <alignment horizontal="center" vertical="center" wrapText="1" readingOrder="2"/>
      <protection hidden="1"/>
    </xf>
    <xf numFmtId="0" fontId="20" fillId="15" borderId="58" xfId="0" applyFont="1" applyFill="1" applyBorder="1" applyAlignment="1" applyProtection="1">
      <alignment horizontal="center" vertical="center" wrapText="1" readingOrder="2"/>
      <protection hidden="1"/>
    </xf>
    <xf numFmtId="0" fontId="6" fillId="22" borderId="47" xfId="0" applyFont="1" applyFill="1" applyBorder="1" applyAlignment="1" applyProtection="1">
      <alignment horizontal="center" vertical="center" wrapText="1" readingOrder="2"/>
      <protection hidden="1"/>
    </xf>
    <xf numFmtId="0" fontId="6" fillId="22" borderId="76" xfId="0" applyFont="1" applyFill="1" applyBorder="1" applyAlignment="1" applyProtection="1">
      <alignment horizontal="center" vertical="center" wrapText="1" readingOrder="2"/>
      <protection hidden="1"/>
    </xf>
    <xf numFmtId="2" fontId="9" fillId="22" borderId="7" xfId="0" applyNumberFormat="1" applyFont="1" applyFill="1" applyBorder="1" applyAlignment="1" applyProtection="1">
      <alignment horizontal="center" vertical="center" wrapText="1" readingOrder="2"/>
      <protection locked="0"/>
    </xf>
    <xf numFmtId="2" fontId="9" fillId="22" borderId="53" xfId="0" applyNumberFormat="1" applyFont="1" applyFill="1" applyBorder="1" applyAlignment="1" applyProtection="1">
      <alignment horizontal="center" vertical="center" wrapText="1" readingOrder="2"/>
      <protection locked="0"/>
    </xf>
    <xf numFmtId="2" fontId="9" fillId="22" borderId="54" xfId="0" applyNumberFormat="1" applyFont="1" applyFill="1" applyBorder="1" applyAlignment="1" applyProtection="1">
      <alignment horizontal="center" vertical="center" wrapText="1" readingOrder="2"/>
      <protection locked="0"/>
    </xf>
    <xf numFmtId="0" fontId="6" fillId="20" borderId="66" xfId="0" applyFont="1" applyFill="1" applyBorder="1" applyAlignment="1" applyProtection="1">
      <alignment horizontal="center" vertical="center" wrapText="1" readingOrder="2"/>
      <protection hidden="1"/>
    </xf>
    <xf numFmtId="0" fontId="6" fillId="20" borderId="44" xfId="0" applyFont="1" applyFill="1" applyBorder="1" applyAlignment="1" applyProtection="1">
      <alignment horizontal="center" vertical="center" wrapText="1" readingOrder="2"/>
      <protection hidden="1"/>
    </xf>
    <xf numFmtId="0" fontId="6" fillId="20" borderId="45" xfId="0" applyFont="1" applyFill="1" applyBorder="1" applyAlignment="1" applyProtection="1">
      <alignment horizontal="center" vertical="center" wrapText="1" readingOrder="2"/>
      <protection hidden="1"/>
    </xf>
    <xf numFmtId="0" fontId="6" fillId="20" borderId="46" xfId="0" applyFont="1" applyFill="1" applyBorder="1" applyAlignment="1" applyProtection="1">
      <alignment horizontal="center" vertical="center" wrapText="1" readingOrder="2"/>
      <protection hidden="1"/>
    </xf>
    <xf numFmtId="0" fontId="10" fillId="16" borderId="15" xfId="0" applyFont="1" applyFill="1" applyBorder="1" applyAlignment="1">
      <alignment horizontal="center" vertical="center"/>
    </xf>
    <xf numFmtId="0" fontId="10" fillId="16" borderId="65" xfId="0" applyFont="1" applyFill="1" applyBorder="1" applyAlignment="1">
      <alignment horizontal="center" vertical="center"/>
    </xf>
    <xf numFmtId="0" fontId="10" fillId="16" borderId="75" xfId="0" applyFont="1" applyFill="1" applyBorder="1" applyAlignment="1">
      <alignment horizontal="center" vertical="center"/>
    </xf>
    <xf numFmtId="0" fontId="6" fillId="20" borderId="7" xfId="0" applyFont="1" applyFill="1" applyBorder="1" applyAlignment="1" applyProtection="1">
      <alignment horizontal="center" vertical="center" wrapText="1" readingOrder="2"/>
      <protection hidden="1"/>
    </xf>
    <xf numFmtId="0" fontId="6" fillId="20" borderId="53" xfId="0" applyFont="1" applyFill="1" applyBorder="1" applyAlignment="1" applyProtection="1">
      <alignment horizontal="center" vertical="center" wrapText="1" readingOrder="2"/>
      <protection hidden="1"/>
    </xf>
    <xf numFmtId="0" fontId="7" fillId="14" borderId="48" xfId="0" applyFont="1" applyFill="1" applyBorder="1" applyAlignment="1" applyProtection="1">
      <alignment horizontal="center" vertical="center" wrapText="1" readingOrder="2"/>
      <protection hidden="1"/>
    </xf>
    <xf numFmtId="0" fontId="0" fillId="0" borderId="16" xfId="0" applyBorder="1" applyAlignment="1">
      <alignment horizontal="center" vertical="center" wrapText="1" readingOrder="2"/>
    </xf>
    <xf numFmtId="0" fontId="1" fillId="22" borderId="67" xfId="0" applyFont="1" applyFill="1" applyBorder="1" applyAlignment="1" applyProtection="1">
      <alignment horizontal="center" vertical="center" wrapText="1"/>
      <protection locked="0"/>
    </xf>
    <xf numFmtId="0" fontId="1" fillId="22" borderId="69" xfId="0" applyFont="1" applyFill="1" applyBorder="1" applyAlignment="1" applyProtection="1">
      <alignment horizontal="center" vertical="center" wrapText="1"/>
      <protection locked="0"/>
    </xf>
    <xf numFmtId="0" fontId="1" fillId="22" borderId="72" xfId="0" applyFont="1" applyFill="1" applyBorder="1" applyAlignment="1" applyProtection="1">
      <alignment horizontal="center" vertical="center" wrapText="1"/>
      <protection locked="0"/>
    </xf>
    <xf numFmtId="0" fontId="1" fillId="22" borderId="70" xfId="0" applyFont="1" applyFill="1" applyBorder="1" applyAlignment="1" applyProtection="1">
      <alignment horizontal="center" vertical="center" wrapText="1"/>
      <protection locked="0"/>
    </xf>
    <xf numFmtId="0" fontId="1" fillId="22" borderId="14" xfId="0" applyFont="1" applyFill="1" applyBorder="1" applyAlignment="1" applyProtection="1">
      <alignment horizontal="center" vertical="center" wrapText="1"/>
      <protection locked="0"/>
    </xf>
    <xf numFmtId="0" fontId="1" fillId="22" borderId="43" xfId="0" applyFont="1" applyFill="1" applyBorder="1" applyAlignment="1" applyProtection="1">
      <alignment horizontal="center" vertical="center" wrapText="1"/>
      <protection locked="0"/>
    </xf>
    <xf numFmtId="0" fontId="1" fillId="22" borderId="50" xfId="0" applyFont="1" applyFill="1" applyBorder="1" applyAlignment="1" applyProtection="1">
      <alignment horizontal="center" vertical="center" wrapText="1"/>
      <protection locked="0"/>
    </xf>
    <xf numFmtId="0" fontId="1" fillId="22" borderId="24" xfId="0" applyFont="1" applyFill="1" applyBorder="1" applyAlignment="1" applyProtection="1">
      <alignment horizontal="center" vertical="center" wrapText="1"/>
      <protection locked="0"/>
    </xf>
    <xf numFmtId="0" fontId="1" fillId="22" borderId="23" xfId="0" applyFont="1" applyFill="1" applyBorder="1" applyAlignment="1" applyProtection="1">
      <alignment horizontal="center" vertical="center" wrapText="1"/>
      <protection locked="0"/>
    </xf>
    <xf numFmtId="0" fontId="1" fillId="22" borderId="59" xfId="0" applyFont="1" applyFill="1" applyBorder="1" applyAlignment="1" applyProtection="1">
      <alignment horizontal="center" vertical="center" wrapText="1"/>
      <protection locked="0"/>
    </xf>
    <xf numFmtId="0" fontId="1" fillId="22" borderId="28" xfId="0" applyFont="1" applyFill="1" applyBorder="1" applyAlignment="1" applyProtection="1">
      <alignment horizontal="center" vertical="center" wrapText="1"/>
      <protection locked="0"/>
    </xf>
    <xf numFmtId="0" fontId="7" fillId="14" borderId="67" xfId="0" applyFont="1" applyFill="1" applyBorder="1" applyAlignment="1" applyProtection="1">
      <alignment horizontal="center" vertical="center" wrapText="1" readingOrder="2"/>
      <protection hidden="1"/>
    </xf>
    <xf numFmtId="0" fontId="7" fillId="14" borderId="17" xfId="0" applyFont="1" applyFill="1" applyBorder="1" applyAlignment="1" applyProtection="1">
      <alignment horizontal="center" vertical="center" wrapText="1" readingOrder="2"/>
      <protection hidden="1"/>
    </xf>
    <xf numFmtId="0" fontId="1" fillId="22" borderId="30" xfId="0" applyFont="1" applyFill="1" applyBorder="1" applyAlignment="1" applyProtection="1">
      <alignment horizontal="center" vertical="center" wrapText="1"/>
      <protection locked="0"/>
    </xf>
    <xf numFmtId="0" fontId="7" fillId="15" borderId="21" xfId="0" applyFont="1" applyFill="1" applyBorder="1" applyAlignment="1" applyProtection="1">
      <alignment horizontal="center" vertical="center" wrapText="1" readingOrder="2"/>
      <protection hidden="1"/>
    </xf>
    <xf numFmtId="0" fontId="7" fillId="15" borderId="29" xfId="0" applyFont="1" applyFill="1" applyBorder="1" applyAlignment="1" applyProtection="1">
      <alignment horizontal="center" vertical="center" wrapText="1" readingOrder="2"/>
      <protection hidden="1"/>
    </xf>
    <xf numFmtId="0" fontId="7" fillId="15" borderId="44" xfId="0" applyFont="1" applyFill="1" applyBorder="1" applyAlignment="1" applyProtection="1">
      <alignment horizontal="center" vertical="center" wrapText="1" readingOrder="2"/>
      <protection hidden="1"/>
    </xf>
    <xf numFmtId="0" fontId="7" fillId="15" borderId="30" xfId="0" applyFont="1" applyFill="1" applyBorder="1" applyAlignment="1" applyProtection="1">
      <alignment horizontal="center" vertical="center" wrapText="1" readingOrder="2"/>
      <protection hidden="1"/>
    </xf>
    <xf numFmtId="0" fontId="7" fillId="14" borderId="30" xfId="0" applyFont="1" applyFill="1" applyBorder="1" applyAlignment="1" applyProtection="1">
      <alignment horizontal="center" vertical="center" wrapText="1" readingOrder="2"/>
      <protection hidden="1"/>
    </xf>
    <xf numFmtId="0" fontId="0" fillId="0" borderId="30" xfId="0" applyBorder="1" applyAlignment="1"/>
    <xf numFmtId="0" fontId="13" fillId="17" borderId="9" xfId="0" applyFont="1" applyFill="1" applyBorder="1" applyAlignment="1" applyProtection="1">
      <alignment horizontal="center" vertical="center" readingOrder="2"/>
      <protection hidden="1"/>
    </xf>
    <xf numFmtId="0" fontId="13" fillId="17" borderId="8" xfId="0" applyFont="1" applyFill="1" applyBorder="1" applyAlignment="1" applyProtection="1">
      <alignment horizontal="center" vertical="center" readingOrder="2"/>
      <protection hidden="1"/>
    </xf>
    <xf numFmtId="0" fontId="17" fillId="19" borderId="9" xfId="0" applyFont="1" applyFill="1" applyBorder="1" applyAlignment="1">
      <alignment horizontal="center" vertical="center" wrapText="1"/>
    </xf>
    <xf numFmtId="0" fontId="17" fillId="19" borderId="47" xfId="0" applyFont="1" applyFill="1" applyBorder="1" applyAlignment="1">
      <alignment horizontal="center" vertical="center" wrapText="1"/>
    </xf>
    <xf numFmtId="0" fontId="22" fillId="18" borderId="14" xfId="0" applyFont="1" applyFill="1" applyBorder="1" applyAlignment="1">
      <alignment horizontal="center" vertical="center" wrapText="1"/>
    </xf>
    <xf numFmtId="0" fontId="22" fillId="18" borderId="43" xfId="0" applyFont="1" applyFill="1" applyBorder="1" applyAlignment="1">
      <alignment horizontal="center" vertical="center" wrapText="1"/>
    </xf>
    <xf numFmtId="0" fontId="22" fillId="18" borderId="50" xfId="0" applyFont="1" applyFill="1" applyBorder="1" applyAlignment="1">
      <alignment horizontal="center" vertical="center" wrapText="1"/>
    </xf>
    <xf numFmtId="0" fontId="22" fillId="18" borderId="42" xfId="0" applyFont="1" applyFill="1" applyBorder="1" applyAlignment="1">
      <alignment horizontal="center" vertical="center" wrapText="1"/>
    </xf>
    <xf numFmtId="0" fontId="22" fillId="18" borderId="0" xfId="0" applyFont="1" applyFill="1" applyBorder="1" applyAlignment="1">
      <alignment horizontal="center" vertical="center" wrapText="1"/>
    </xf>
    <xf numFmtId="0" fontId="22" fillId="18" borderId="38" xfId="0" applyFont="1" applyFill="1" applyBorder="1" applyAlignment="1">
      <alignment horizontal="center" vertical="center" wrapText="1"/>
    </xf>
    <xf numFmtId="0" fontId="13" fillId="18" borderId="3" xfId="0" applyFont="1" applyFill="1" applyBorder="1" applyAlignment="1">
      <alignment horizontal="center" vertical="center" wrapText="1"/>
    </xf>
    <xf numFmtId="0" fontId="13" fillId="18" borderId="2" xfId="0" applyFont="1" applyFill="1" applyBorder="1" applyAlignment="1">
      <alignment horizontal="center" vertical="center" wrapText="1"/>
    </xf>
    <xf numFmtId="0" fontId="18" fillId="4" borderId="43"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18" fillId="4" borderId="63" xfId="0" applyFont="1" applyFill="1" applyBorder="1" applyAlignment="1">
      <alignment horizontal="center" vertical="center" wrapText="1"/>
    </xf>
    <xf numFmtId="0" fontId="13" fillId="0" borderId="9" xfId="0" applyFont="1" applyBorder="1" applyAlignment="1">
      <alignment horizontal="center"/>
    </xf>
    <xf numFmtId="0" fontId="13" fillId="0" borderId="8" xfId="0" applyFont="1" applyBorder="1" applyAlignment="1">
      <alignment horizontal="center"/>
    </xf>
    <xf numFmtId="0" fontId="18" fillId="4" borderId="14" xfId="0" applyFont="1" applyFill="1" applyBorder="1" applyAlignment="1">
      <alignment horizontal="center" vertical="center" wrapText="1"/>
    </xf>
    <xf numFmtId="0" fontId="18" fillId="4" borderId="10" xfId="0" applyFont="1" applyFill="1" applyBorder="1" applyAlignment="1">
      <alignment horizontal="center" vertical="center" wrapText="1"/>
    </xf>
    <xf numFmtId="0" fontId="13" fillId="8" borderId="14" xfId="0" applyFont="1" applyFill="1" applyBorder="1" applyAlignment="1" applyProtection="1">
      <alignment horizontal="center" vertical="center" wrapText="1"/>
      <protection hidden="1"/>
    </xf>
    <xf numFmtId="0" fontId="13" fillId="8" borderId="45" xfId="0" applyFont="1" applyFill="1" applyBorder="1" applyAlignment="1" applyProtection="1">
      <alignment horizontal="center" vertical="center" wrapText="1"/>
      <protection hidden="1"/>
    </xf>
    <xf numFmtId="0" fontId="18" fillId="18" borderId="3" xfId="0" applyFont="1" applyFill="1" applyBorder="1" applyAlignment="1">
      <alignment horizontal="right" vertical="center" wrapText="1" readingOrder="2"/>
    </xf>
    <xf numFmtId="0" fontId="18" fillId="18" borderId="2" xfId="0" applyFont="1" applyFill="1" applyBorder="1" applyAlignment="1">
      <alignment horizontal="right" vertical="center" wrapText="1" readingOrder="2"/>
    </xf>
    <xf numFmtId="0" fontId="18" fillId="18" borderId="1" xfId="0" applyFont="1" applyFill="1" applyBorder="1" applyAlignment="1">
      <alignment horizontal="right" vertical="center" wrapText="1" readingOrder="2"/>
    </xf>
    <xf numFmtId="0" fontId="13" fillId="18" borderId="3" xfId="0" applyFont="1" applyFill="1" applyBorder="1" applyAlignment="1">
      <alignment horizontal="center" vertical="center" wrapText="1" readingOrder="2"/>
    </xf>
    <xf numFmtId="0" fontId="13" fillId="18" borderId="2" xfId="0" applyFont="1" applyFill="1" applyBorder="1" applyAlignment="1">
      <alignment horizontal="center" vertical="center" wrapText="1" readingOrder="2"/>
    </xf>
    <xf numFmtId="0" fontId="13" fillId="18" borderId="1" xfId="0" applyFont="1" applyFill="1" applyBorder="1" applyAlignment="1">
      <alignment horizontal="center" vertical="center" wrapText="1" readingOrder="2"/>
    </xf>
    <xf numFmtId="0" fontId="13" fillId="8" borderId="12" xfId="0" applyFont="1" applyFill="1" applyBorder="1" applyAlignment="1" applyProtection="1">
      <alignment horizontal="center" vertical="center" wrapText="1"/>
      <protection hidden="1"/>
    </xf>
    <xf numFmtId="0" fontId="13" fillId="8" borderId="5" xfId="0" applyFont="1" applyFill="1" applyBorder="1" applyAlignment="1" applyProtection="1">
      <alignment horizontal="center" vertical="center" wrapText="1"/>
      <protection hidden="1"/>
    </xf>
    <xf numFmtId="0" fontId="13" fillId="8" borderId="13" xfId="0" applyFont="1" applyFill="1" applyBorder="1" applyAlignment="1" applyProtection="1">
      <alignment horizontal="center" vertical="center" wrapText="1"/>
      <protection hidden="1"/>
    </xf>
    <xf numFmtId="0" fontId="18" fillId="18" borderId="3" xfId="0" applyFont="1" applyFill="1" applyBorder="1" applyAlignment="1">
      <alignment horizontal="center" vertical="center" wrapText="1" readingOrder="2"/>
    </xf>
    <xf numFmtId="0" fontId="18" fillId="18" borderId="2" xfId="0" applyFont="1" applyFill="1" applyBorder="1" applyAlignment="1">
      <alignment horizontal="center" vertical="center" wrapText="1" readingOrder="2"/>
    </xf>
    <xf numFmtId="0" fontId="18" fillId="18" borderId="1" xfId="0" applyFont="1" applyFill="1" applyBorder="1" applyAlignment="1">
      <alignment horizontal="center" vertical="center" wrapText="1" readingOrder="2"/>
    </xf>
    <xf numFmtId="9" fontId="23" fillId="2" borderId="56" xfId="1" applyFont="1" applyFill="1" applyBorder="1" applyAlignment="1" applyProtection="1">
      <alignment horizontal="center" vertical="center" wrapText="1" readingOrder="2"/>
      <protection hidden="1"/>
    </xf>
    <xf numFmtId="9" fontId="23" fillId="2" borderId="8" xfId="1" applyFont="1" applyFill="1" applyBorder="1" applyAlignment="1" applyProtection="1">
      <alignment horizontal="center" vertical="center" wrapText="1" readingOrder="2"/>
      <protection hidden="1"/>
    </xf>
    <xf numFmtId="0" fontId="13" fillId="17" borderId="9" xfId="0" applyFont="1" applyFill="1" applyBorder="1" applyAlignment="1">
      <alignment horizontal="center" vertical="center" wrapText="1"/>
    </xf>
    <xf numFmtId="0" fontId="13" fillId="17" borderId="8" xfId="0" applyFont="1" applyFill="1" applyBorder="1" applyAlignment="1">
      <alignment horizontal="center" vertical="center" wrapText="1"/>
    </xf>
    <xf numFmtId="0" fontId="13" fillId="17" borderId="9" xfId="0" applyFont="1" applyFill="1" applyBorder="1" applyAlignment="1" applyProtection="1">
      <alignment horizontal="center" vertical="center" wrapText="1" readingOrder="2"/>
      <protection hidden="1"/>
    </xf>
    <xf numFmtId="0" fontId="13" fillId="17" borderId="8" xfId="0" applyFont="1" applyFill="1" applyBorder="1" applyAlignment="1" applyProtection="1">
      <alignment horizontal="center" vertical="center" wrapText="1" readingOrder="2"/>
      <protection hidden="1"/>
    </xf>
    <xf numFmtId="0" fontId="13" fillId="17" borderId="14" xfId="0" applyFont="1" applyFill="1" applyBorder="1" applyAlignment="1">
      <alignment horizontal="center" vertical="center" wrapText="1"/>
    </xf>
    <xf numFmtId="0" fontId="13" fillId="17" borderId="50" xfId="0" applyFont="1" applyFill="1" applyBorder="1" applyAlignment="1">
      <alignment horizontal="center" vertical="center" wrapText="1"/>
    </xf>
    <xf numFmtId="0" fontId="22" fillId="17" borderId="14" xfId="0" applyFont="1" applyFill="1" applyBorder="1" applyAlignment="1" applyProtection="1">
      <alignment horizontal="center" vertical="center" wrapText="1" readingOrder="2"/>
      <protection hidden="1"/>
    </xf>
    <xf numFmtId="0" fontId="22" fillId="17" borderId="50" xfId="0" applyFont="1" applyFill="1" applyBorder="1" applyAlignment="1" applyProtection="1">
      <alignment horizontal="center" vertical="center" wrapText="1" readingOrder="2"/>
      <protection hidden="1"/>
    </xf>
    <xf numFmtId="0" fontId="13" fillId="22" borderId="45" xfId="0" applyFont="1" applyFill="1" applyBorder="1" applyAlignment="1">
      <alignment horizontal="center"/>
    </xf>
    <xf numFmtId="0" fontId="13" fillId="22" borderId="46" xfId="0" applyFont="1" applyFill="1" applyBorder="1" applyAlignment="1">
      <alignment horizontal="center"/>
    </xf>
    <xf numFmtId="0" fontId="13" fillId="18" borderId="30" xfId="0" applyFont="1" applyFill="1" applyBorder="1" applyAlignment="1">
      <alignment horizontal="center" vertical="center" wrapText="1"/>
    </xf>
    <xf numFmtId="0" fontId="18" fillId="4" borderId="60" xfId="0" applyFont="1" applyFill="1" applyBorder="1" applyAlignment="1">
      <alignment horizontal="center" vertical="center" wrapText="1"/>
    </xf>
    <xf numFmtId="0" fontId="18" fillId="4" borderId="64" xfId="0" applyFont="1" applyFill="1" applyBorder="1" applyAlignment="1">
      <alignment horizontal="center" vertical="center" wrapText="1"/>
    </xf>
    <xf numFmtId="0" fontId="13" fillId="18" borderId="48" xfId="0" applyFont="1" applyFill="1" applyBorder="1" applyAlignment="1">
      <alignment horizontal="center" vertical="center" wrapText="1"/>
    </xf>
    <xf numFmtId="0" fontId="18" fillId="4" borderId="60" xfId="0" applyFont="1" applyFill="1" applyBorder="1" applyAlignment="1">
      <alignment horizontal="center"/>
    </xf>
    <xf numFmtId="0" fontId="18" fillId="4" borderId="64" xfId="0" applyFont="1" applyFill="1" applyBorder="1" applyAlignment="1">
      <alignment horizontal="center"/>
    </xf>
    <xf numFmtId="0" fontId="22" fillId="5" borderId="51" xfId="0" applyFont="1" applyFill="1" applyBorder="1" applyAlignment="1">
      <alignment horizontal="center" vertical="center" wrapText="1"/>
    </xf>
    <xf numFmtId="0" fontId="22" fillId="5" borderId="52"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13" fillId="12" borderId="73" xfId="0" applyFont="1" applyFill="1" applyBorder="1" applyAlignment="1" applyProtection="1">
      <alignment horizontal="center"/>
    </xf>
    <xf numFmtId="0" fontId="13" fillId="12" borderId="62" xfId="0" applyFont="1" applyFill="1" applyBorder="1" applyAlignment="1" applyProtection="1">
      <alignment horizontal="center"/>
    </xf>
    <xf numFmtId="0" fontId="13" fillId="9" borderId="11" xfId="0" applyFont="1" applyFill="1" applyBorder="1" applyAlignment="1" applyProtection="1">
      <alignment horizontal="center" vertical="center"/>
    </xf>
    <xf numFmtId="0" fontId="13" fillId="9" borderId="33" xfId="0" applyFont="1" applyFill="1" applyBorder="1" applyAlignment="1" applyProtection="1">
      <alignment horizontal="center" vertical="center"/>
    </xf>
    <xf numFmtId="0" fontId="13" fillId="25" borderId="51" xfId="0" applyFont="1" applyFill="1" applyBorder="1" applyAlignment="1" applyProtection="1">
      <alignment horizontal="center"/>
    </xf>
    <xf numFmtId="0" fontId="13" fillId="25" borderId="52" xfId="0" applyFont="1" applyFill="1" applyBorder="1" applyAlignment="1" applyProtection="1">
      <alignment horizontal="center"/>
    </xf>
    <xf numFmtId="0" fontId="13" fillId="25" borderId="20" xfId="0" applyFont="1" applyFill="1" applyBorder="1" applyAlignment="1" applyProtection="1">
      <alignment horizontal="center"/>
    </xf>
    <xf numFmtId="0" fontId="13" fillId="9" borderId="60" xfId="0" applyFont="1" applyFill="1" applyBorder="1" applyAlignment="1" applyProtection="1">
      <alignment horizontal="center" vertical="center"/>
    </xf>
    <xf numFmtId="0" fontId="13" fillId="9" borderId="64" xfId="0" applyFont="1" applyFill="1" applyBorder="1" applyAlignment="1" applyProtection="1">
      <alignment horizontal="center" vertical="center"/>
    </xf>
    <xf numFmtId="0" fontId="13" fillId="25" borderId="10" xfId="0" applyFont="1" applyFill="1" applyBorder="1" applyAlignment="1" applyProtection="1">
      <alignment horizontal="center"/>
    </xf>
    <xf numFmtId="0" fontId="13" fillId="25" borderId="40" xfId="0" applyFont="1" applyFill="1" applyBorder="1" applyAlignment="1" applyProtection="1">
      <alignment horizontal="center"/>
    </xf>
    <xf numFmtId="0" fontId="13" fillId="25" borderId="63" xfId="0" applyFont="1" applyFill="1" applyBorder="1" applyAlignment="1" applyProtection="1">
      <alignment horizontal="center"/>
    </xf>
  </cellXfs>
  <cellStyles count="4">
    <cellStyle name="Comma" xfId="3" builtinId="3"/>
    <cellStyle name="Normal" xfId="0" builtinId="0"/>
    <cellStyle name="Percent" xfId="1" builtinId="5"/>
    <cellStyle name="היפר-קישור" xfId="2" builtinId="8"/>
  </cellStyles>
  <dxfs count="45">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48"/>
  <sheetViews>
    <sheetView showGridLines="0" rightToLeft="1" view="pageBreakPreview" topLeftCell="B34" zoomScale="90" zoomScaleNormal="100" zoomScaleSheetLayoutView="90" workbookViewId="0">
      <selection activeCell="C53" sqref="C53"/>
    </sheetView>
  </sheetViews>
  <sheetFormatPr defaultColWidth="9" defaultRowHeight="14.25" x14ac:dyDescent="0.2"/>
  <cols>
    <col min="1" max="1" width="1.125" style="1" customWidth="1"/>
    <col min="2" max="2" width="10" style="9" customWidth="1"/>
    <col min="3" max="3" width="83.875" style="1" customWidth="1"/>
    <col min="4" max="7" width="25.625" style="1" customWidth="1"/>
    <col min="8" max="16384" width="9" style="1"/>
  </cols>
  <sheetData>
    <row r="1" spans="2:7" ht="6" customHeight="1" thickBot="1" x14ac:dyDescent="0.25"/>
    <row r="2" spans="2:7" s="2" customFormat="1" ht="18.75" customHeight="1" x14ac:dyDescent="0.2">
      <c r="B2" s="248" t="s">
        <v>15</v>
      </c>
      <c r="C2" s="220" t="s">
        <v>72</v>
      </c>
      <c r="D2" s="221">
        <v>1</v>
      </c>
      <c r="E2" s="221">
        <v>2</v>
      </c>
      <c r="F2" s="222">
        <v>3</v>
      </c>
      <c r="G2" s="223">
        <v>4</v>
      </c>
    </row>
    <row r="3" spans="2:7" ht="38.450000000000003" customHeight="1" x14ac:dyDescent="0.2">
      <c r="B3" s="249"/>
      <c r="C3" s="27" t="s">
        <v>17</v>
      </c>
      <c r="D3" s="169"/>
      <c r="E3" s="169"/>
      <c r="F3" s="169"/>
      <c r="G3" s="224"/>
    </row>
    <row r="4" spans="2:7" ht="20.25" x14ac:dyDescent="0.2">
      <c r="B4" s="249"/>
      <c r="C4" s="21" t="s">
        <v>26</v>
      </c>
      <c r="D4" s="169"/>
      <c r="E4" s="169"/>
      <c r="F4" s="169"/>
      <c r="G4" s="224"/>
    </row>
    <row r="5" spans="2:7" ht="18.75" x14ac:dyDescent="0.2">
      <c r="B5" s="249"/>
      <c r="C5" s="28" t="s">
        <v>30</v>
      </c>
      <c r="D5" s="170"/>
      <c r="E5" s="31"/>
      <c r="F5" s="31"/>
      <c r="G5" s="31"/>
    </row>
    <row r="6" spans="2:7" ht="18.75" x14ac:dyDescent="0.2">
      <c r="B6" s="249"/>
      <c r="C6" s="27" t="s">
        <v>10</v>
      </c>
      <c r="D6" s="170"/>
      <c r="E6" s="32"/>
      <c r="F6" s="31"/>
      <c r="G6" s="31"/>
    </row>
    <row r="7" spans="2:7" ht="19.5" thickBot="1" x14ac:dyDescent="0.25">
      <c r="B7" s="249"/>
      <c r="C7" s="29" t="s">
        <v>33</v>
      </c>
      <c r="D7" s="62"/>
      <c r="E7" s="62"/>
      <c r="F7" s="62"/>
      <c r="G7" s="62"/>
    </row>
    <row r="8" spans="2:7" ht="19.5" thickBot="1" x14ac:dyDescent="0.25">
      <c r="B8" s="250"/>
      <c r="C8" s="138" t="s">
        <v>85</v>
      </c>
      <c r="D8" s="225"/>
      <c r="E8" s="225"/>
      <c r="F8" s="225"/>
      <c r="G8" s="225"/>
    </row>
    <row r="9" spans="2:7" s="3" customFormat="1" ht="21" customHeight="1" thickBot="1" x14ac:dyDescent="0.25">
      <c r="B9" s="226" t="s">
        <v>86</v>
      </c>
      <c r="C9" s="228" t="s">
        <v>13</v>
      </c>
      <c r="D9" s="229"/>
      <c r="E9" s="229"/>
      <c r="F9" s="229"/>
      <c r="G9" s="118"/>
    </row>
    <row r="10" spans="2:7" s="3" customFormat="1" ht="15.75" x14ac:dyDescent="0.2">
      <c r="B10" s="10" t="s">
        <v>88</v>
      </c>
      <c r="C10" s="6" t="s">
        <v>87</v>
      </c>
      <c r="D10" s="227"/>
      <c r="E10" s="227"/>
      <c r="F10" s="230"/>
      <c r="G10" s="123"/>
    </row>
    <row r="11" spans="2:7" s="3" customFormat="1" ht="47.25" x14ac:dyDescent="0.2">
      <c r="B11" s="10" t="s">
        <v>90</v>
      </c>
      <c r="C11" s="7" t="s">
        <v>89</v>
      </c>
      <c r="D11" s="165"/>
      <c r="E11" s="166"/>
      <c r="F11" s="244"/>
      <c r="G11" s="245"/>
    </row>
    <row r="12" spans="2:7" s="3" customFormat="1" ht="15.75" x14ac:dyDescent="0.2">
      <c r="B12" s="10" t="s">
        <v>91</v>
      </c>
      <c r="C12" s="8" t="s">
        <v>12</v>
      </c>
      <c r="D12" s="165"/>
      <c r="E12" s="166"/>
      <c r="F12" s="244"/>
      <c r="G12" s="245"/>
    </row>
    <row r="13" spans="2:7" s="3" customFormat="1" ht="48" thickBot="1" x14ac:dyDescent="0.25">
      <c r="B13" s="10" t="s">
        <v>93</v>
      </c>
      <c r="C13" s="8" t="s">
        <v>92</v>
      </c>
      <c r="D13" s="165"/>
      <c r="E13" s="166"/>
      <c r="F13" s="244"/>
      <c r="G13" s="245"/>
    </row>
    <row r="14" spans="2:7" s="3" customFormat="1" ht="25.5" customHeight="1" thickBot="1" x14ac:dyDescent="0.25">
      <c r="B14" s="34" t="s">
        <v>94</v>
      </c>
      <c r="C14" s="163" t="s">
        <v>11</v>
      </c>
      <c r="D14" s="33"/>
      <c r="E14" s="33"/>
      <c r="F14" s="33"/>
      <c r="G14" s="33"/>
    </row>
    <row r="15" spans="2:7" s="3" customFormat="1" ht="21.75" customHeight="1" thickBot="1" x14ac:dyDescent="0.25">
      <c r="B15" s="34"/>
      <c r="C15" s="163" t="s">
        <v>18</v>
      </c>
      <c r="D15" s="33"/>
      <c r="E15" s="33"/>
      <c r="F15" s="33"/>
      <c r="G15" s="33"/>
    </row>
    <row r="16" spans="2:7" s="3" customFormat="1" ht="31.5" x14ac:dyDescent="0.2">
      <c r="B16" s="11" t="s">
        <v>95</v>
      </c>
      <c r="C16" s="16" t="s">
        <v>96</v>
      </c>
      <c r="D16" s="121"/>
      <c r="E16" s="119"/>
      <c r="F16" s="119"/>
      <c r="G16" s="136"/>
    </row>
    <row r="17" spans="2:7" s="3" customFormat="1" ht="32.25" thickBot="1" x14ac:dyDescent="0.25">
      <c r="B17" s="11" t="s">
        <v>97</v>
      </c>
      <c r="C17" s="7" t="s">
        <v>98</v>
      </c>
      <c r="D17" s="122"/>
      <c r="E17" s="120"/>
      <c r="F17" s="120"/>
      <c r="G17" s="136"/>
    </row>
    <row r="18" spans="2:7" s="3" customFormat="1" ht="19.5" thickBot="1" x14ac:dyDescent="0.25">
      <c r="B18" s="34" t="s">
        <v>99</v>
      </c>
      <c r="C18" s="163" t="s">
        <v>70</v>
      </c>
      <c r="D18" s="33"/>
      <c r="E18" s="33"/>
      <c r="F18" s="33"/>
      <c r="G18" s="33"/>
    </row>
    <row r="19" spans="2:7" s="3" customFormat="1" ht="32.25" thickBot="1" x14ac:dyDescent="0.25">
      <c r="B19" s="14" t="s">
        <v>100</v>
      </c>
      <c r="C19" s="131" t="s">
        <v>101</v>
      </c>
      <c r="D19" s="130"/>
      <c r="E19" s="140"/>
      <c r="F19" s="140"/>
      <c r="G19" s="135"/>
    </row>
    <row r="20" spans="2:7" s="3" customFormat="1" ht="19.5" thickBot="1" x14ac:dyDescent="0.25">
      <c r="B20" s="34" t="s">
        <v>102</v>
      </c>
      <c r="C20" s="163" t="s">
        <v>66</v>
      </c>
      <c r="D20" s="33"/>
      <c r="E20" s="33"/>
      <c r="F20" s="33"/>
      <c r="G20" s="33"/>
    </row>
    <row r="21" spans="2:7" s="3" customFormat="1" ht="16.5" thickBot="1" x14ac:dyDescent="0.25">
      <c r="B21" s="14" t="s">
        <v>103</v>
      </c>
      <c r="C21" s="173" t="s">
        <v>106</v>
      </c>
      <c r="D21" s="135"/>
      <c r="E21" s="141"/>
      <c r="F21" s="141"/>
      <c r="G21" s="135"/>
    </row>
    <row r="22" spans="2:7" s="3" customFormat="1" ht="48" thickBot="1" x14ac:dyDescent="0.25">
      <c r="B22" s="14" t="s">
        <v>168</v>
      </c>
      <c r="C22" s="139" t="s">
        <v>105</v>
      </c>
      <c r="D22" s="135"/>
      <c r="E22" s="141"/>
      <c r="F22" s="141"/>
      <c r="G22" s="135"/>
    </row>
    <row r="23" spans="2:7" s="3" customFormat="1" ht="48" thickBot="1" x14ac:dyDescent="0.25">
      <c r="B23" s="14" t="s">
        <v>169</v>
      </c>
      <c r="C23" s="139" t="s">
        <v>107</v>
      </c>
      <c r="D23" s="135"/>
      <c r="E23" s="141"/>
      <c r="F23" s="141"/>
      <c r="G23" s="135"/>
    </row>
    <row r="24" spans="2:7" s="3" customFormat="1" ht="32.25" thickBot="1" x14ac:dyDescent="0.25">
      <c r="B24" s="14" t="s">
        <v>104</v>
      </c>
      <c r="C24" s="131" t="s">
        <v>108</v>
      </c>
      <c r="D24" s="135"/>
      <c r="E24" s="141"/>
      <c r="F24" s="141"/>
      <c r="G24" s="135"/>
    </row>
    <row r="25" spans="2:7" s="4" customFormat="1" ht="21" customHeight="1" thickBot="1" x14ac:dyDescent="0.25">
      <c r="B25" s="132">
        <v>6</v>
      </c>
      <c r="C25" s="164" t="s">
        <v>0</v>
      </c>
      <c r="D25" s="134"/>
      <c r="E25" s="142"/>
      <c r="F25" s="128"/>
      <c r="G25" s="128"/>
    </row>
    <row r="26" spans="2:7" s="4" customFormat="1" ht="15.75" x14ac:dyDescent="0.2">
      <c r="B26" s="30"/>
      <c r="C26" s="124" t="s">
        <v>109</v>
      </c>
      <c r="D26" s="168"/>
      <c r="E26" s="168"/>
      <c r="F26" s="246"/>
      <c r="G26" s="247"/>
    </row>
    <row r="27" spans="2:7" s="4" customFormat="1" ht="31.5" x14ac:dyDescent="0.2">
      <c r="B27" s="12">
        <v>6.1</v>
      </c>
      <c r="C27" s="174" t="s">
        <v>110</v>
      </c>
      <c r="D27" s="175"/>
      <c r="E27" s="175"/>
      <c r="F27" s="175"/>
      <c r="G27" s="176"/>
    </row>
    <row r="28" spans="2:7" s="4" customFormat="1" ht="15.75" x14ac:dyDescent="0.2">
      <c r="B28" s="12">
        <v>6.2</v>
      </c>
      <c r="C28" s="174" t="s">
        <v>111</v>
      </c>
      <c r="D28" s="175"/>
      <c r="E28" s="175"/>
      <c r="F28" s="175"/>
      <c r="G28" s="176"/>
    </row>
    <row r="29" spans="2:7" s="4" customFormat="1" ht="31.5" x14ac:dyDescent="0.2">
      <c r="B29" s="12">
        <v>6.3</v>
      </c>
      <c r="C29" s="174" t="s">
        <v>114</v>
      </c>
      <c r="D29" s="175"/>
      <c r="E29" s="175"/>
      <c r="F29" s="175"/>
      <c r="G29" s="176"/>
    </row>
    <row r="30" spans="2:7" s="4" customFormat="1" ht="31.5" x14ac:dyDescent="0.2">
      <c r="B30" s="12">
        <v>6.4</v>
      </c>
      <c r="C30" s="174" t="s">
        <v>115</v>
      </c>
      <c r="D30" s="175"/>
      <c r="E30" s="175"/>
      <c r="F30" s="175"/>
      <c r="G30" s="176"/>
    </row>
    <row r="31" spans="2:7" s="4" customFormat="1" ht="31.5" x14ac:dyDescent="0.2">
      <c r="B31" s="12">
        <v>6.5</v>
      </c>
      <c r="C31" s="174" t="s">
        <v>116</v>
      </c>
      <c r="D31" s="167"/>
      <c r="E31" s="167"/>
      <c r="F31" s="242"/>
      <c r="G31" s="243"/>
    </row>
    <row r="32" spans="2:7" s="4" customFormat="1" ht="63" x14ac:dyDescent="0.2">
      <c r="B32" s="12">
        <v>6.6</v>
      </c>
      <c r="C32" s="125" t="s">
        <v>117</v>
      </c>
      <c r="D32" s="167"/>
      <c r="E32" s="167"/>
      <c r="F32" s="242"/>
      <c r="G32" s="243"/>
    </row>
    <row r="33" spans="2:7" s="4" customFormat="1" ht="63" x14ac:dyDescent="0.2">
      <c r="B33" s="12">
        <v>6.7</v>
      </c>
      <c r="C33" s="125" t="s">
        <v>118</v>
      </c>
      <c r="D33" s="167"/>
      <c r="E33" s="167"/>
      <c r="F33" s="242"/>
      <c r="G33" s="243"/>
    </row>
    <row r="34" spans="2:7" s="4" customFormat="1" ht="63" x14ac:dyDescent="0.2">
      <c r="B34" s="12">
        <v>6.8</v>
      </c>
      <c r="C34" s="125" t="s">
        <v>119</v>
      </c>
      <c r="D34" s="167"/>
      <c r="E34" s="167"/>
      <c r="F34" s="242"/>
      <c r="G34" s="243"/>
    </row>
    <row r="35" spans="2:7" s="4" customFormat="1" ht="47.25" x14ac:dyDescent="0.2">
      <c r="B35" s="12">
        <v>6.9</v>
      </c>
      <c r="C35" s="125" t="s">
        <v>120</v>
      </c>
      <c r="D35" s="167"/>
      <c r="E35" s="167"/>
      <c r="F35" s="242"/>
      <c r="G35" s="243"/>
    </row>
    <row r="36" spans="2:7" s="4" customFormat="1" ht="31.5" x14ac:dyDescent="0.2">
      <c r="B36" s="133" t="s">
        <v>112</v>
      </c>
      <c r="C36" s="125" t="s">
        <v>121</v>
      </c>
      <c r="D36" s="167"/>
      <c r="E36" s="167"/>
      <c r="F36" s="242"/>
      <c r="G36" s="243"/>
    </row>
    <row r="37" spans="2:7" s="4" customFormat="1" ht="15.75" x14ac:dyDescent="0.2">
      <c r="B37" s="129">
        <v>6.11</v>
      </c>
      <c r="C37" s="125" t="s">
        <v>122</v>
      </c>
      <c r="D37" s="167"/>
      <c r="E37" s="167"/>
      <c r="F37" s="242"/>
      <c r="G37" s="243"/>
    </row>
    <row r="38" spans="2:7" s="4" customFormat="1" ht="15.75" x14ac:dyDescent="0.2">
      <c r="B38" s="133">
        <v>6.12</v>
      </c>
      <c r="C38" s="125" t="s">
        <v>123</v>
      </c>
      <c r="D38" s="167"/>
      <c r="E38" s="167"/>
      <c r="F38" s="242"/>
      <c r="G38" s="243"/>
    </row>
    <row r="39" spans="2:7" s="4" customFormat="1" ht="15.75" x14ac:dyDescent="0.2">
      <c r="B39" s="129">
        <v>6.13</v>
      </c>
      <c r="C39" s="125" t="s">
        <v>124</v>
      </c>
      <c r="D39" s="167"/>
      <c r="E39" s="167"/>
      <c r="F39" s="242"/>
      <c r="G39" s="243"/>
    </row>
    <row r="40" spans="2:7" s="4" customFormat="1" ht="15.75" x14ac:dyDescent="0.2">
      <c r="B40" s="133">
        <v>6.14</v>
      </c>
      <c r="C40" s="126" t="s">
        <v>125</v>
      </c>
      <c r="D40" s="167"/>
      <c r="E40" s="167"/>
      <c r="F40" s="242"/>
      <c r="G40" s="243"/>
    </row>
    <row r="41" spans="2:7" s="4" customFormat="1" ht="15.75" x14ac:dyDescent="0.2">
      <c r="B41" s="129">
        <v>6.15</v>
      </c>
      <c r="C41" s="126" t="s">
        <v>126</v>
      </c>
      <c r="D41" s="167"/>
      <c r="E41" s="167"/>
      <c r="F41" s="242"/>
      <c r="G41" s="243"/>
    </row>
    <row r="42" spans="2:7" s="4" customFormat="1" ht="15.75" x14ac:dyDescent="0.2">
      <c r="B42" s="133">
        <v>6.16</v>
      </c>
      <c r="C42" s="127" t="s">
        <v>127</v>
      </c>
      <c r="D42" s="167"/>
      <c r="E42" s="167"/>
      <c r="F42" s="242"/>
      <c r="G42" s="243"/>
    </row>
    <row r="43" spans="2:7" s="4" customFormat="1" ht="31.5" x14ac:dyDescent="0.2">
      <c r="B43" s="129">
        <v>6.17</v>
      </c>
      <c r="C43" s="127" t="s">
        <v>170</v>
      </c>
      <c r="D43" s="240"/>
      <c r="E43" s="240"/>
      <c r="F43" s="240"/>
      <c r="G43" s="241"/>
    </row>
    <row r="44" spans="2:7" s="4" customFormat="1" ht="15.75" x14ac:dyDescent="0.2">
      <c r="B44" s="133">
        <v>6.18</v>
      </c>
      <c r="C44" s="127" t="s">
        <v>171</v>
      </c>
      <c r="D44" s="240"/>
      <c r="E44" s="240"/>
      <c r="F44" s="240"/>
      <c r="G44" s="241"/>
    </row>
    <row r="45" spans="2:7" s="4" customFormat="1" ht="15.75" x14ac:dyDescent="0.2">
      <c r="B45" s="129">
        <v>6.19</v>
      </c>
      <c r="C45" s="125" t="s">
        <v>14</v>
      </c>
      <c r="D45" s="167"/>
      <c r="E45" s="167"/>
      <c r="F45" s="242"/>
      <c r="G45" s="243"/>
    </row>
    <row r="46" spans="2:7" s="4" customFormat="1" ht="47.25" x14ac:dyDescent="0.2">
      <c r="B46" s="133" t="s">
        <v>113</v>
      </c>
      <c r="C46" s="125" t="s">
        <v>128</v>
      </c>
      <c r="D46" s="167"/>
      <c r="E46" s="167"/>
      <c r="F46" s="242"/>
      <c r="G46" s="243"/>
    </row>
    <row r="47" spans="2:7" s="4" customFormat="1" ht="47.25" x14ac:dyDescent="0.2">
      <c r="B47" s="129">
        <v>6.21</v>
      </c>
      <c r="C47" s="125" t="s">
        <v>129</v>
      </c>
      <c r="D47" s="167"/>
      <c r="E47" s="167"/>
      <c r="F47" s="242"/>
      <c r="G47" s="243"/>
    </row>
    <row r="48" spans="2:7" s="4" customFormat="1" ht="31.5" x14ac:dyDescent="0.2">
      <c r="B48" s="133">
        <v>6.22</v>
      </c>
      <c r="C48" s="125" t="s">
        <v>130</v>
      </c>
      <c r="D48" s="167"/>
      <c r="E48" s="167"/>
      <c r="F48" s="242"/>
      <c r="G48" s="243"/>
    </row>
  </sheetData>
  <mergeCells count="21">
    <mergeCell ref="B2:B8"/>
    <mergeCell ref="F46:G46"/>
    <mergeCell ref="F47:G47"/>
    <mergeCell ref="F38:G38"/>
    <mergeCell ref="F11:G11"/>
    <mergeCell ref="F12:G12"/>
    <mergeCell ref="F13:G13"/>
    <mergeCell ref="F39:G39"/>
    <mergeCell ref="F33:G33"/>
    <mergeCell ref="F34:G34"/>
    <mergeCell ref="F35:G35"/>
    <mergeCell ref="F36:G36"/>
    <mergeCell ref="F37:G37"/>
    <mergeCell ref="F26:G26"/>
    <mergeCell ref="F31:G31"/>
    <mergeCell ref="F32:G32"/>
    <mergeCell ref="F40:G40"/>
    <mergeCell ref="F41:G41"/>
    <mergeCell ref="F42:G42"/>
    <mergeCell ref="F45:G45"/>
    <mergeCell ref="F48:G48"/>
  </mergeCells>
  <conditionalFormatting sqref="D9:G9 D25:G25">
    <cfRule type="containsText" dxfId="44" priority="433" operator="containsText" text="ל.ר.">
      <formula>NOT(ISERROR(SEARCH("ל.ר.",D9)))</formula>
    </cfRule>
    <cfRule type="containsText" dxfId="43" priority="434" operator="containsText" text="$">
      <formula>NOT(ISERROR(SEARCH("$",D9)))</formula>
    </cfRule>
    <cfRule type="containsText" dxfId="42" priority="435" operator="containsText" text="X">
      <formula>NOT(ISERROR(SEARCH("X",D9)))</formula>
    </cfRule>
    <cfRule type="containsText" dxfId="41" priority="436" operator="containsText" text="V">
      <formula>NOT(ISERROR(SEARCH("V",D9)))</formula>
    </cfRule>
  </conditionalFormatting>
  <conditionalFormatting sqref="D10:E13 F11:F13 D26:F48 D16:G17 E19:G19 E21:G24">
    <cfRule type="containsText" dxfId="40" priority="328" stopIfTrue="1" operator="containsText" text="V">
      <formula>NOT(ISERROR(SEARCH("V",D10)))</formula>
    </cfRule>
    <cfRule type="containsText" dxfId="39" priority="329" stopIfTrue="1" operator="containsText" text="X">
      <formula>NOT(ISERROR(SEARCH("X",D10)))</formula>
    </cfRule>
    <cfRule type="notContainsBlanks" dxfId="38" priority="330" stopIfTrue="1">
      <formula>LEN(TRIM(D10))&gt;0</formula>
    </cfRule>
  </conditionalFormatting>
  <conditionalFormatting sqref="F10">
    <cfRule type="containsText" dxfId="37" priority="367" stopIfTrue="1" operator="containsText" text="V">
      <formula>NOT(ISERROR(SEARCH("V",F10)))</formula>
    </cfRule>
    <cfRule type="containsText" dxfId="36" priority="368" stopIfTrue="1" operator="containsText" text="X">
      <formula>NOT(ISERROR(SEARCH("X",F10)))</formula>
    </cfRule>
    <cfRule type="notContainsBlanks" dxfId="35" priority="369" stopIfTrue="1">
      <formula>LEN(TRIM(F10))&gt;0</formula>
    </cfRule>
  </conditionalFormatting>
  <conditionalFormatting sqref="G10">
    <cfRule type="containsText" dxfId="34" priority="331" stopIfTrue="1" operator="containsText" text="V">
      <formula>NOT(ISERROR(SEARCH("V",G10)))</formula>
    </cfRule>
    <cfRule type="containsText" dxfId="33" priority="332" stopIfTrue="1" operator="containsText" text="X">
      <formula>NOT(ISERROR(SEARCH("X",G10)))</formula>
    </cfRule>
    <cfRule type="notContainsBlanks" dxfId="32" priority="333" stopIfTrue="1">
      <formula>LEN(TRIM(G10))&gt;0</formula>
    </cfRule>
  </conditionalFormatting>
  <conditionalFormatting sqref="D11:F13">
    <cfRule type="containsText" dxfId="31" priority="205" stopIfTrue="1" operator="containsText" text="V">
      <formula>NOT(ISERROR(SEARCH("V",D11)))</formula>
    </cfRule>
    <cfRule type="containsText" dxfId="30" priority="206" stopIfTrue="1" operator="containsText" text="X">
      <formula>NOT(ISERROR(SEARCH("X",D11)))</formula>
    </cfRule>
    <cfRule type="notContainsBlanks" dxfId="29" priority="207" stopIfTrue="1">
      <formula>LEN(TRIM(D11))&gt;0</formula>
    </cfRule>
  </conditionalFormatting>
  <conditionalFormatting sqref="D19 D21:D24">
    <cfRule type="containsText" dxfId="28" priority="184" stopIfTrue="1" operator="containsText" text="V">
      <formula>NOT(ISERROR(SEARCH("V",D19)))</formula>
    </cfRule>
    <cfRule type="containsText" dxfId="27" priority="185" stopIfTrue="1" operator="containsText" text="X">
      <formula>NOT(ISERROR(SEARCH("X",D19)))</formula>
    </cfRule>
    <cfRule type="notContainsBlanks" dxfId="26" priority="186" stopIfTrue="1">
      <formula>LEN(TRIM(D19))&gt;0</formula>
    </cfRule>
  </conditionalFormatting>
  <conditionalFormatting sqref="D19 D21:D24">
    <cfRule type="containsText" dxfId="25" priority="181" stopIfTrue="1" operator="containsText" text="V">
      <formula>NOT(ISERROR(SEARCH("V",D19)))</formula>
    </cfRule>
    <cfRule type="containsText" dxfId="24" priority="182" stopIfTrue="1" operator="containsText" text="X">
      <formula>NOT(ISERROR(SEARCH("X",D19)))</formula>
    </cfRule>
    <cfRule type="notContainsBlanks" dxfId="23" priority="183" stopIfTrue="1">
      <formula>LEN(TRIM(D19))&gt;0</formula>
    </cfRule>
  </conditionalFormatting>
  <pageMargins left="0.7" right="0.7" top="0.75" bottom="0.75" header="0.3" footer="0.3"/>
  <pageSetup scale="1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M18"/>
  <sheetViews>
    <sheetView rightToLeft="1" zoomScale="85" zoomScaleNormal="85" workbookViewId="0">
      <selection activeCell="G8" sqref="G8"/>
    </sheetView>
  </sheetViews>
  <sheetFormatPr defaultRowHeight="14.25" x14ac:dyDescent="0.2"/>
  <cols>
    <col min="1" max="1" width="36.25" customWidth="1"/>
    <col min="2" max="3" width="8" customWidth="1"/>
    <col min="4" max="4" width="38.875" customWidth="1"/>
    <col min="5" max="5" width="9" customWidth="1"/>
    <col min="6" max="6" width="37.125" customWidth="1"/>
    <col min="7" max="11" width="18.5" customWidth="1"/>
  </cols>
  <sheetData>
    <row r="1" spans="1:13" ht="16.5" thickBot="1" x14ac:dyDescent="0.25">
      <c r="A1" s="374" t="s">
        <v>20</v>
      </c>
      <c r="B1" s="375"/>
      <c r="C1" s="376">
        <v>1</v>
      </c>
      <c r="D1" s="377"/>
      <c r="E1" s="376">
        <v>2</v>
      </c>
      <c r="F1" s="377"/>
    </row>
    <row r="2" spans="1:13" ht="39" customHeight="1" x14ac:dyDescent="0.2">
      <c r="A2" s="378" t="s">
        <v>17</v>
      </c>
      <c r="B2" s="379"/>
      <c r="C2" s="380"/>
      <c r="D2" s="381"/>
      <c r="E2" s="380"/>
      <c r="F2" s="381"/>
      <c r="G2" s="22"/>
      <c r="H2" s="22"/>
      <c r="I2" s="22"/>
      <c r="J2" s="22"/>
      <c r="K2" s="22"/>
      <c r="L2" s="22"/>
      <c r="M2" s="22"/>
    </row>
    <row r="3" spans="1:13" ht="15.75" x14ac:dyDescent="0.25">
      <c r="A3" s="384" t="s">
        <v>150</v>
      </c>
      <c r="B3" s="384"/>
      <c r="C3" s="388"/>
      <c r="D3" s="389"/>
      <c r="E3" s="385"/>
      <c r="F3" s="386"/>
      <c r="G3" s="22"/>
    </row>
    <row r="4" spans="1:13" ht="16.5" thickBot="1" x14ac:dyDescent="0.3">
      <c r="A4" s="387" t="s">
        <v>151</v>
      </c>
      <c r="B4" s="387"/>
      <c r="C4" s="388"/>
      <c r="D4" s="389"/>
      <c r="E4" s="385"/>
      <c r="F4" s="386"/>
    </row>
    <row r="5" spans="1:13" ht="16.5" thickBot="1" x14ac:dyDescent="0.25">
      <c r="A5" s="203" t="s">
        <v>36</v>
      </c>
      <c r="B5" s="204" t="s">
        <v>32</v>
      </c>
      <c r="C5" s="205" t="s">
        <v>35</v>
      </c>
      <c r="D5" s="206" t="s">
        <v>34</v>
      </c>
      <c r="E5" s="205" t="s">
        <v>35</v>
      </c>
      <c r="F5" s="206" t="s">
        <v>34</v>
      </c>
    </row>
    <row r="6" spans="1:13" ht="81" customHeight="1" x14ac:dyDescent="0.2">
      <c r="A6" s="84" t="s">
        <v>152</v>
      </c>
      <c r="B6" s="57">
        <v>0.09</v>
      </c>
      <c r="C6" s="201"/>
      <c r="D6" s="202"/>
      <c r="E6" s="201"/>
      <c r="F6" s="202"/>
    </row>
    <row r="7" spans="1:13" ht="133.15" customHeight="1" x14ac:dyDescent="0.2">
      <c r="A7" s="84" t="s">
        <v>161</v>
      </c>
      <c r="B7" s="57">
        <v>0.06</v>
      </c>
      <c r="C7" s="58"/>
      <c r="D7" s="59"/>
      <c r="E7" s="58"/>
      <c r="F7" s="59"/>
    </row>
    <row r="8" spans="1:13" ht="133.5" customHeight="1" x14ac:dyDescent="0.2">
      <c r="A8" s="84" t="s">
        <v>167</v>
      </c>
      <c r="B8" s="57">
        <v>0.05</v>
      </c>
      <c r="C8" s="58"/>
      <c r="D8" s="59"/>
      <c r="E8" s="58"/>
      <c r="F8" s="59"/>
    </row>
    <row r="9" spans="1:13" ht="16.5" thickBot="1" x14ac:dyDescent="0.3">
      <c r="A9" s="60" t="s">
        <v>29</v>
      </c>
      <c r="B9" s="61">
        <f>SUM(B6:B8)</f>
        <v>0.2</v>
      </c>
      <c r="C9" s="382">
        <f>SUMPRODUCT($B$6:$B$8,C$6:C$8)*10</f>
        <v>0</v>
      </c>
      <c r="D9" s="383"/>
      <c r="E9" s="382">
        <f>SUMPRODUCT($B$6:$B$8,E$6:E$8)*10</f>
        <v>0</v>
      </c>
      <c r="F9" s="383"/>
    </row>
    <row r="11" spans="1:13" ht="15.75" x14ac:dyDescent="0.2">
      <c r="A11" s="63" t="s">
        <v>37</v>
      </c>
    </row>
    <row r="12" spans="1:13" ht="15.75" x14ac:dyDescent="0.2">
      <c r="A12" s="63"/>
    </row>
    <row r="13" spans="1:13" ht="15.75" x14ac:dyDescent="0.2">
      <c r="A13" s="63"/>
    </row>
    <row r="14" spans="1:13" ht="15.75" x14ac:dyDescent="0.2">
      <c r="A14" s="63"/>
    </row>
    <row r="15" spans="1:13" ht="15.75" x14ac:dyDescent="0.2">
      <c r="A15" s="63"/>
    </row>
    <row r="16" spans="1:13" ht="15.75" x14ac:dyDescent="0.2">
      <c r="A16" s="63"/>
    </row>
    <row r="17" spans="1:1" ht="15.75" x14ac:dyDescent="0.2">
      <c r="A17" s="63"/>
    </row>
    <row r="18" spans="1:1" ht="15.75" x14ac:dyDescent="0.2">
      <c r="A18" s="63" t="s">
        <v>42</v>
      </c>
    </row>
  </sheetData>
  <mergeCells count="14">
    <mergeCell ref="E9:F9"/>
    <mergeCell ref="A3:B3"/>
    <mergeCell ref="E3:F3"/>
    <mergeCell ref="A4:B4"/>
    <mergeCell ref="E4:F4"/>
    <mergeCell ref="C3:D3"/>
    <mergeCell ref="C4:D4"/>
    <mergeCell ref="C9:D9"/>
    <mergeCell ref="A1:B1"/>
    <mergeCell ref="E1:F1"/>
    <mergeCell ref="A2:B2"/>
    <mergeCell ref="E2:F2"/>
    <mergeCell ref="C1:D1"/>
    <mergeCell ref="C2:D2"/>
  </mergeCells>
  <dataValidations count="1">
    <dataValidation type="whole" allowBlank="1" showInputMessage="1" showErrorMessage="1" sqref="E6:E8 E17 E13:E15 C6:C8" xr:uid="{00000000-0002-0000-0900-000000000000}">
      <formula1>1</formula1>
      <formula2>10</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45"/>
  <sheetViews>
    <sheetView rightToLeft="1" zoomScale="80" zoomScaleNormal="80" workbookViewId="0">
      <pane xSplit="3" ySplit="1" topLeftCell="D2" activePane="bottomRight" state="frozen"/>
      <selection pane="topRight" activeCell="D1" sqref="D1"/>
      <selection pane="bottomLeft" activeCell="A3" sqref="A3"/>
      <selection pane="bottomRight" activeCell="G6" sqref="G6"/>
    </sheetView>
  </sheetViews>
  <sheetFormatPr defaultColWidth="8.75" defaultRowHeight="16.5" x14ac:dyDescent="0.25"/>
  <cols>
    <col min="1" max="1" width="13.125" style="13" customWidth="1"/>
    <col min="2" max="2" width="31.625" style="13" customWidth="1"/>
    <col min="3" max="3" width="26.75" style="13" customWidth="1"/>
    <col min="4" max="4" width="10.5" style="103" customWidth="1"/>
    <col min="5" max="5" width="14" style="102" customWidth="1"/>
    <col min="6" max="6" width="16.375" style="102" customWidth="1"/>
    <col min="7" max="7" width="15.75" style="13" customWidth="1"/>
    <col min="8" max="16384" width="8.75" style="13"/>
  </cols>
  <sheetData>
    <row r="1" spans="1:6" ht="23.25" x14ac:dyDescent="0.3">
      <c r="A1" s="151"/>
      <c r="B1" s="151"/>
      <c r="C1" s="151"/>
      <c r="D1" s="152"/>
      <c r="E1" s="152"/>
      <c r="F1" s="104"/>
    </row>
    <row r="2" spans="1:6" ht="24" thickBot="1" x14ac:dyDescent="0.35">
      <c r="A2" s="151"/>
      <c r="B2" s="151"/>
      <c r="C2" s="151"/>
      <c r="D2" s="152"/>
      <c r="E2" s="152"/>
      <c r="F2" s="137"/>
    </row>
    <row r="3" spans="1:6" ht="23.25" x14ac:dyDescent="0.3">
      <c r="A3" s="390" t="s">
        <v>77</v>
      </c>
      <c r="B3" s="391"/>
      <c r="C3" s="391"/>
      <c r="D3" s="392"/>
      <c r="E3" s="151"/>
      <c r="F3" s="137"/>
    </row>
    <row r="4" spans="1:6" ht="60.75" x14ac:dyDescent="0.2">
      <c r="A4" s="145" t="s">
        <v>71</v>
      </c>
      <c r="B4" s="146" t="s">
        <v>76</v>
      </c>
      <c r="C4" s="147" t="s">
        <v>43</v>
      </c>
      <c r="D4" s="148" t="s">
        <v>53</v>
      </c>
      <c r="E4" s="149" t="s">
        <v>69</v>
      </c>
      <c r="F4" s="137"/>
    </row>
    <row r="5" spans="1:6" ht="23.25" x14ac:dyDescent="0.2">
      <c r="A5" s="145"/>
      <c r="B5" s="146"/>
      <c r="C5" s="146" t="s">
        <v>153</v>
      </c>
      <c r="D5" s="147">
        <v>1</v>
      </c>
      <c r="E5" s="150">
        <v>0</v>
      </c>
      <c r="F5" s="137"/>
    </row>
    <row r="6" spans="1:6" ht="40.5" x14ac:dyDescent="0.2">
      <c r="A6" s="145"/>
      <c r="B6" s="146"/>
      <c r="C6" s="146" t="s">
        <v>154</v>
      </c>
      <c r="D6" s="147">
        <v>1</v>
      </c>
      <c r="E6" s="150">
        <v>0</v>
      </c>
      <c r="F6" s="137"/>
    </row>
    <row r="7" spans="1:6" ht="40.5" x14ac:dyDescent="0.2">
      <c r="A7" s="145"/>
      <c r="B7" s="146"/>
      <c r="C7" s="146" t="s">
        <v>155</v>
      </c>
      <c r="D7" s="147">
        <v>1</v>
      </c>
      <c r="E7" s="150">
        <v>0</v>
      </c>
      <c r="F7" s="137"/>
    </row>
    <row r="8" spans="1:6" ht="60.75" x14ac:dyDescent="0.2">
      <c r="A8" s="145"/>
      <c r="B8" s="146"/>
      <c r="C8" s="146" t="s">
        <v>156</v>
      </c>
      <c r="D8" s="147">
        <v>1</v>
      </c>
      <c r="E8" s="150">
        <v>0</v>
      </c>
      <c r="F8" s="137"/>
    </row>
    <row r="9" spans="1:6" ht="46.15" customHeight="1" x14ac:dyDescent="0.2">
      <c r="A9" s="145"/>
      <c r="B9" s="146"/>
      <c r="C9" s="146" t="s">
        <v>157</v>
      </c>
      <c r="D9" s="147">
        <v>1</v>
      </c>
      <c r="E9" s="150">
        <v>0</v>
      </c>
      <c r="F9" s="137"/>
    </row>
    <row r="10" spans="1:6" ht="24" customHeight="1" x14ac:dyDescent="0.3">
      <c r="A10" s="153"/>
      <c r="B10" s="153"/>
      <c r="C10" s="151"/>
      <c r="D10" s="151"/>
      <c r="E10" s="152"/>
      <c r="F10" s="137"/>
    </row>
    <row r="11" spans="1:6" ht="24" thickBot="1" x14ac:dyDescent="0.35">
      <c r="A11" s="153">
        <v>1.17</v>
      </c>
      <c r="B11" s="153"/>
      <c r="C11" s="151"/>
      <c r="D11" s="151"/>
      <c r="E11" s="152"/>
      <c r="F11" s="104"/>
    </row>
    <row r="12" spans="1:6" ht="20.25" x14ac:dyDescent="0.3">
      <c r="A12" s="390" t="s">
        <v>78</v>
      </c>
      <c r="B12" s="391"/>
      <c r="C12" s="391"/>
      <c r="D12" s="392"/>
      <c r="E12" s="151"/>
    </row>
    <row r="13" spans="1:6" ht="60.75" x14ac:dyDescent="0.2">
      <c r="A13" s="145" t="s">
        <v>71</v>
      </c>
      <c r="B13" s="146" t="s">
        <v>76</v>
      </c>
      <c r="C13" s="147" t="s">
        <v>43</v>
      </c>
      <c r="D13" s="148" t="s">
        <v>53</v>
      </c>
      <c r="E13" s="149" t="s">
        <v>69</v>
      </c>
    </row>
    <row r="14" spans="1:6" ht="20.25" x14ac:dyDescent="0.2">
      <c r="A14" s="145"/>
      <c r="B14" s="146"/>
      <c r="C14" s="146" t="s">
        <v>153</v>
      </c>
      <c r="D14" s="147">
        <v>1</v>
      </c>
      <c r="E14" s="150">
        <v>0</v>
      </c>
    </row>
    <row r="15" spans="1:6" ht="40.5" x14ac:dyDescent="0.2">
      <c r="A15" s="145"/>
      <c r="B15" s="146"/>
      <c r="C15" s="146" t="s">
        <v>154</v>
      </c>
      <c r="D15" s="147">
        <v>1</v>
      </c>
      <c r="E15" s="150">
        <v>0</v>
      </c>
    </row>
    <row r="16" spans="1:6" ht="40.5" x14ac:dyDescent="0.2">
      <c r="A16" s="145"/>
      <c r="B16" s="146"/>
      <c r="C16" s="146" t="s">
        <v>155</v>
      </c>
      <c r="D16" s="147">
        <v>1</v>
      </c>
      <c r="E16" s="150">
        <v>0</v>
      </c>
    </row>
    <row r="17" spans="1:5" ht="60.75" x14ac:dyDescent="0.2">
      <c r="A17" s="145"/>
      <c r="B17" s="146"/>
      <c r="C17" s="146" t="s">
        <v>156</v>
      </c>
      <c r="D17" s="147">
        <v>1</v>
      </c>
      <c r="E17" s="150">
        <v>0</v>
      </c>
    </row>
    <row r="18" spans="1:5" ht="60.75" x14ac:dyDescent="0.2">
      <c r="A18" s="145"/>
      <c r="B18" s="146"/>
      <c r="C18" s="146" t="s">
        <v>157</v>
      </c>
      <c r="D18" s="147">
        <v>1</v>
      </c>
      <c r="E18" s="150">
        <v>0</v>
      </c>
    </row>
    <row r="20" spans="1:5" ht="17.25" thickBot="1" x14ac:dyDescent="0.3"/>
    <row r="21" spans="1:5" ht="20.25" x14ac:dyDescent="0.3">
      <c r="A21" s="390" t="s">
        <v>79</v>
      </c>
      <c r="B21" s="391"/>
      <c r="C21" s="391"/>
      <c r="D21" s="392"/>
      <c r="E21" s="151"/>
    </row>
    <row r="22" spans="1:5" ht="60.75" x14ac:dyDescent="0.2">
      <c r="A22" s="145" t="s">
        <v>71</v>
      </c>
      <c r="B22" s="146" t="s">
        <v>76</v>
      </c>
      <c r="C22" s="147" t="s">
        <v>43</v>
      </c>
      <c r="D22" s="148" t="s">
        <v>53</v>
      </c>
      <c r="E22" s="149" t="s">
        <v>69</v>
      </c>
    </row>
    <row r="23" spans="1:5" ht="20.25" x14ac:dyDescent="0.2">
      <c r="A23" s="145"/>
      <c r="B23" s="146"/>
      <c r="C23" s="146" t="s">
        <v>153</v>
      </c>
      <c r="D23" s="147">
        <v>1</v>
      </c>
      <c r="E23" s="150">
        <v>0</v>
      </c>
    </row>
    <row r="24" spans="1:5" ht="40.5" x14ac:dyDescent="0.2">
      <c r="A24" s="145"/>
      <c r="B24" s="146"/>
      <c r="C24" s="146" t="s">
        <v>154</v>
      </c>
      <c r="D24" s="147">
        <v>1</v>
      </c>
      <c r="E24" s="150">
        <v>0</v>
      </c>
    </row>
    <row r="25" spans="1:5" ht="40.5" x14ac:dyDescent="0.2">
      <c r="A25" s="145"/>
      <c r="B25" s="146"/>
      <c r="C25" s="146" t="s">
        <v>155</v>
      </c>
      <c r="D25" s="147">
        <v>1</v>
      </c>
      <c r="E25" s="150">
        <v>0</v>
      </c>
    </row>
    <row r="26" spans="1:5" ht="60.75" x14ac:dyDescent="0.2">
      <c r="A26" s="145"/>
      <c r="B26" s="146"/>
      <c r="C26" s="146" t="s">
        <v>156</v>
      </c>
      <c r="D26" s="147">
        <v>1</v>
      </c>
      <c r="E26" s="150">
        <v>0</v>
      </c>
    </row>
    <row r="27" spans="1:5" ht="60.75" x14ac:dyDescent="0.2">
      <c r="A27" s="145"/>
      <c r="B27" s="146"/>
      <c r="C27" s="146" t="s">
        <v>157</v>
      </c>
      <c r="D27" s="147">
        <v>1</v>
      </c>
      <c r="E27" s="150">
        <v>0</v>
      </c>
    </row>
    <row r="29" spans="1:5" ht="17.25" thickBot="1" x14ac:dyDescent="0.3"/>
    <row r="30" spans="1:5" ht="20.25" x14ac:dyDescent="0.3">
      <c r="A30" s="390" t="s">
        <v>80</v>
      </c>
      <c r="B30" s="391"/>
      <c r="C30" s="391"/>
      <c r="D30" s="392"/>
      <c r="E30" s="151"/>
    </row>
    <row r="31" spans="1:5" ht="60.75" x14ac:dyDescent="0.2">
      <c r="A31" s="145" t="s">
        <v>71</v>
      </c>
      <c r="B31" s="146" t="s">
        <v>76</v>
      </c>
      <c r="C31" s="147" t="s">
        <v>43</v>
      </c>
      <c r="D31" s="148" t="s">
        <v>53</v>
      </c>
      <c r="E31" s="149" t="s">
        <v>69</v>
      </c>
    </row>
    <row r="32" spans="1:5" ht="20.25" x14ac:dyDescent="0.2">
      <c r="A32" s="145"/>
      <c r="B32" s="146"/>
      <c r="C32" s="146" t="s">
        <v>153</v>
      </c>
      <c r="D32" s="147">
        <v>1</v>
      </c>
      <c r="E32" s="150">
        <v>0</v>
      </c>
    </row>
    <row r="33" spans="1:5" ht="40.5" x14ac:dyDescent="0.2">
      <c r="A33" s="145"/>
      <c r="B33" s="146"/>
      <c r="C33" s="146" t="s">
        <v>154</v>
      </c>
      <c r="D33" s="147">
        <v>1</v>
      </c>
      <c r="E33" s="150">
        <v>0</v>
      </c>
    </row>
    <row r="34" spans="1:5" ht="40.5" x14ac:dyDescent="0.2">
      <c r="A34" s="145"/>
      <c r="B34" s="146"/>
      <c r="C34" s="146" t="s">
        <v>155</v>
      </c>
      <c r="D34" s="147">
        <v>1</v>
      </c>
      <c r="E34" s="150">
        <v>0</v>
      </c>
    </row>
    <row r="35" spans="1:5" ht="60.75" x14ac:dyDescent="0.2">
      <c r="A35" s="145"/>
      <c r="B35" s="146"/>
      <c r="C35" s="146" t="s">
        <v>156</v>
      </c>
      <c r="D35" s="147">
        <v>1</v>
      </c>
      <c r="E35" s="150">
        <v>0</v>
      </c>
    </row>
    <row r="36" spans="1:5" ht="60.75" x14ac:dyDescent="0.2">
      <c r="A36" s="145"/>
      <c r="B36" s="146"/>
      <c r="C36" s="146" t="s">
        <v>157</v>
      </c>
      <c r="D36" s="147">
        <v>1</v>
      </c>
      <c r="E36" s="150">
        <v>0</v>
      </c>
    </row>
    <row r="38" spans="1:5" ht="17.25" thickBot="1" x14ac:dyDescent="0.3"/>
    <row r="39" spans="1:5" ht="20.25" x14ac:dyDescent="0.3">
      <c r="A39" s="390" t="s">
        <v>158</v>
      </c>
      <c r="B39" s="391"/>
      <c r="C39" s="391"/>
      <c r="D39" s="392"/>
      <c r="E39" s="151"/>
    </row>
    <row r="40" spans="1:5" ht="60.75" x14ac:dyDescent="0.2">
      <c r="A40" s="145" t="s">
        <v>71</v>
      </c>
      <c r="B40" s="146" t="s">
        <v>76</v>
      </c>
      <c r="C40" s="147" t="s">
        <v>43</v>
      </c>
      <c r="D40" s="148" t="s">
        <v>53</v>
      </c>
      <c r="E40" s="149" t="s">
        <v>69</v>
      </c>
    </row>
    <row r="41" spans="1:5" ht="20.25" x14ac:dyDescent="0.2">
      <c r="A41" s="145"/>
      <c r="B41" s="146"/>
      <c r="C41" s="146" t="s">
        <v>153</v>
      </c>
      <c r="D41" s="147">
        <v>1</v>
      </c>
      <c r="E41" s="150">
        <v>0</v>
      </c>
    </row>
    <row r="42" spans="1:5" ht="40.5" x14ac:dyDescent="0.2">
      <c r="A42" s="145"/>
      <c r="B42" s="146"/>
      <c r="C42" s="146" t="s">
        <v>154</v>
      </c>
      <c r="D42" s="147">
        <v>1</v>
      </c>
      <c r="E42" s="150">
        <v>0</v>
      </c>
    </row>
    <row r="43" spans="1:5" ht="40.5" x14ac:dyDescent="0.2">
      <c r="A43" s="145"/>
      <c r="B43" s="146"/>
      <c r="C43" s="146" t="s">
        <v>155</v>
      </c>
      <c r="D43" s="147">
        <v>1</v>
      </c>
      <c r="E43" s="150">
        <v>0</v>
      </c>
    </row>
    <row r="44" spans="1:5" ht="60.75" x14ac:dyDescent="0.2">
      <c r="A44" s="145"/>
      <c r="B44" s="146"/>
      <c r="C44" s="146" t="s">
        <v>156</v>
      </c>
      <c r="D44" s="147">
        <v>1</v>
      </c>
      <c r="E44" s="150">
        <v>0</v>
      </c>
    </row>
    <row r="45" spans="1:5" ht="60.75" x14ac:dyDescent="0.2">
      <c r="A45" s="145"/>
      <c r="B45" s="146"/>
      <c r="C45" s="146" t="s">
        <v>157</v>
      </c>
      <c r="D45" s="147">
        <v>1</v>
      </c>
      <c r="E45" s="150">
        <v>0</v>
      </c>
    </row>
  </sheetData>
  <sheetProtection selectLockedCells="1"/>
  <dataConsolidate/>
  <mergeCells count="5">
    <mergeCell ref="A30:D30"/>
    <mergeCell ref="A39:D39"/>
    <mergeCell ref="A3:D3"/>
    <mergeCell ref="A12:D12"/>
    <mergeCell ref="A21:D2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S49"/>
  <sheetViews>
    <sheetView rightToLeft="1" tabSelected="1" zoomScaleNormal="100" workbookViewId="0">
      <selection activeCell="K18" sqref="K18"/>
    </sheetView>
  </sheetViews>
  <sheetFormatPr defaultColWidth="9" defaultRowHeight="14.25" x14ac:dyDescent="0.2"/>
  <cols>
    <col min="1" max="2" width="9" style="26" customWidth="1"/>
    <col min="3" max="3" width="21.75" style="26" customWidth="1"/>
    <col min="4" max="5" width="12.625" style="26" customWidth="1"/>
    <col min="6" max="6" width="24" style="26" customWidth="1"/>
    <col min="7" max="7" width="9" style="26"/>
    <col min="8" max="8" width="12.375" style="26" bestFit="1" customWidth="1"/>
    <col min="9" max="12" width="9" style="26"/>
    <col min="13" max="13" width="12.5" style="26" bestFit="1" customWidth="1"/>
    <col min="14" max="14" width="14.5" style="26" bestFit="1" customWidth="1"/>
    <col min="15" max="15" width="9" style="26"/>
    <col min="16" max="16" width="13.5" style="26" bestFit="1" customWidth="1"/>
    <col min="17" max="16384" width="9" style="26"/>
  </cols>
  <sheetData>
    <row r="1" spans="2:19" ht="16.5" thickBot="1" x14ac:dyDescent="0.3">
      <c r="B1" s="49"/>
      <c r="C1" s="49"/>
      <c r="D1" s="49"/>
      <c r="E1" s="49"/>
      <c r="F1" s="49"/>
      <c r="G1" s="49"/>
      <c r="H1"/>
      <c r="M1"/>
      <c r="N1"/>
      <c r="O1"/>
      <c r="P1"/>
      <c r="Q1"/>
      <c r="R1"/>
      <c r="S1"/>
    </row>
    <row r="2" spans="2:19" ht="15.75" x14ac:dyDescent="0.25">
      <c r="B2" s="397" t="s">
        <v>81</v>
      </c>
      <c r="C2" s="398"/>
      <c r="D2" s="398"/>
      <c r="E2" s="398"/>
      <c r="F2" s="399"/>
      <c r="G2" s="49"/>
      <c r="M2"/>
      <c r="N2"/>
      <c r="O2"/>
      <c r="P2"/>
      <c r="Q2"/>
      <c r="R2"/>
      <c r="S2"/>
    </row>
    <row r="3" spans="2:19" ht="15.75" x14ac:dyDescent="0.25">
      <c r="B3" s="393" t="s">
        <v>76</v>
      </c>
      <c r="C3" s="394"/>
      <c r="D3" s="154"/>
      <c r="E3" s="154"/>
      <c r="F3" s="208"/>
      <c r="G3" s="49"/>
      <c r="M3"/>
      <c r="N3"/>
      <c r="O3"/>
      <c r="P3"/>
      <c r="Q3"/>
      <c r="R3"/>
      <c r="S3"/>
    </row>
    <row r="4" spans="2:19" ht="15.75" x14ac:dyDescent="0.25">
      <c r="B4" s="393" t="s">
        <v>71</v>
      </c>
      <c r="C4" s="394"/>
      <c r="D4" s="154"/>
      <c r="E4" s="154"/>
      <c r="F4" s="208"/>
      <c r="G4" s="49"/>
      <c r="M4"/>
      <c r="N4"/>
      <c r="O4"/>
      <c r="P4"/>
      <c r="Q4"/>
      <c r="R4"/>
      <c r="S4"/>
    </row>
    <row r="5" spans="2:19" ht="21.6" customHeight="1" x14ac:dyDescent="0.25">
      <c r="B5" s="50" t="s">
        <v>1</v>
      </c>
      <c r="C5" s="51" t="s">
        <v>8</v>
      </c>
      <c r="D5" s="75"/>
      <c r="E5" s="75"/>
      <c r="F5" s="209"/>
      <c r="G5" s="49"/>
      <c r="M5"/>
      <c r="N5"/>
      <c r="O5"/>
      <c r="P5"/>
      <c r="Q5"/>
      <c r="R5"/>
      <c r="S5"/>
    </row>
    <row r="6" spans="2:19" ht="18.75" customHeight="1" x14ac:dyDescent="0.25">
      <c r="B6" s="52">
        <v>0.7</v>
      </c>
      <c r="C6" s="53" t="s">
        <v>5</v>
      </c>
      <c r="D6" s="76"/>
      <c r="E6" s="76"/>
      <c r="F6" s="210"/>
      <c r="G6" s="49"/>
      <c r="M6"/>
      <c r="N6"/>
      <c r="O6"/>
      <c r="P6"/>
      <c r="Q6"/>
      <c r="R6"/>
      <c r="S6"/>
    </row>
    <row r="7" spans="2:19" ht="19.5" customHeight="1" x14ac:dyDescent="0.25">
      <c r="B7" s="52">
        <v>0.3</v>
      </c>
      <c r="C7" s="53" t="s">
        <v>6</v>
      </c>
      <c r="D7" s="76"/>
      <c r="E7" s="76"/>
      <c r="F7" s="210"/>
      <c r="G7" s="49"/>
      <c r="M7"/>
      <c r="N7"/>
      <c r="O7"/>
      <c r="P7"/>
      <c r="Q7"/>
      <c r="R7"/>
      <c r="S7"/>
    </row>
    <row r="8" spans="2:19" ht="17.25" customHeight="1" x14ac:dyDescent="0.25">
      <c r="B8" s="54">
        <f>SUM(B6:B7)</f>
        <v>1</v>
      </c>
      <c r="C8" s="55" t="s">
        <v>7</v>
      </c>
      <c r="D8" s="56">
        <f>(D6*0.7)+(D7*0.3)</f>
        <v>0</v>
      </c>
      <c r="E8" s="56">
        <f>(E6*0.7)+(E7*0.3)</f>
        <v>0</v>
      </c>
      <c r="F8" s="211">
        <f>(F6*0.7)+(F7*0.3)</f>
        <v>0</v>
      </c>
      <c r="G8" s="49"/>
      <c r="M8"/>
      <c r="N8"/>
      <c r="O8"/>
      <c r="P8"/>
      <c r="Q8"/>
      <c r="R8"/>
      <c r="S8"/>
    </row>
    <row r="9" spans="2:19" ht="15.75" x14ac:dyDescent="0.25">
      <c r="B9" s="400" t="s">
        <v>9</v>
      </c>
      <c r="C9" s="401"/>
      <c r="D9" s="155">
        <f>RANK(D8,$D$8:$F$8,0)</f>
        <v>1</v>
      </c>
      <c r="E9" s="156">
        <f>RANK(E8,$D$8:$F$8,0)</f>
        <v>1</v>
      </c>
      <c r="F9" s="212">
        <f>RANK(F8,$D$8:$F$8,0)</f>
        <v>1</v>
      </c>
      <c r="G9" s="49"/>
      <c r="M9"/>
      <c r="N9"/>
      <c r="O9"/>
      <c r="P9"/>
      <c r="Q9"/>
      <c r="R9"/>
      <c r="S9"/>
    </row>
    <row r="10" spans="2:19" ht="15.75" x14ac:dyDescent="0.25">
      <c r="B10" s="213"/>
      <c r="C10" s="157"/>
      <c r="D10" s="157"/>
      <c r="E10" s="157"/>
      <c r="F10" s="214"/>
      <c r="G10" s="49"/>
      <c r="M10"/>
      <c r="N10"/>
      <c r="O10"/>
      <c r="P10"/>
      <c r="Q10"/>
      <c r="R10"/>
      <c r="S10"/>
    </row>
    <row r="11" spans="2:19" ht="15.75" x14ac:dyDescent="0.25">
      <c r="B11" s="215"/>
      <c r="C11" s="162"/>
      <c r="D11" s="162"/>
      <c r="E11" s="162"/>
      <c r="F11" s="216"/>
      <c r="G11" s="49"/>
      <c r="M11"/>
      <c r="N11"/>
      <c r="O11"/>
      <c r="P11"/>
      <c r="Q11"/>
      <c r="R11"/>
      <c r="S11"/>
    </row>
    <row r="12" spans="2:19" ht="15.75" x14ac:dyDescent="0.25">
      <c r="B12" s="402" t="s">
        <v>82</v>
      </c>
      <c r="C12" s="403"/>
      <c r="D12" s="403"/>
      <c r="E12" s="403"/>
      <c r="F12" s="404"/>
      <c r="G12" s="49"/>
      <c r="M12"/>
      <c r="N12"/>
      <c r="O12"/>
      <c r="P12"/>
      <c r="Q12"/>
      <c r="R12"/>
      <c r="S12"/>
    </row>
    <row r="13" spans="2:19" ht="15.75" x14ac:dyDescent="0.25">
      <c r="B13" s="393" t="s">
        <v>76</v>
      </c>
      <c r="C13" s="394"/>
      <c r="D13" s="154"/>
      <c r="E13" s="154"/>
      <c r="F13" s="208"/>
      <c r="G13" s="49"/>
      <c r="M13"/>
      <c r="N13"/>
      <c r="O13"/>
      <c r="P13"/>
      <c r="Q13"/>
      <c r="R13"/>
      <c r="S13"/>
    </row>
    <row r="14" spans="2:19" ht="15.75" x14ac:dyDescent="0.25">
      <c r="B14" s="393" t="s">
        <v>71</v>
      </c>
      <c r="C14" s="394"/>
      <c r="D14" s="154"/>
      <c r="E14" s="161"/>
      <c r="F14" s="208"/>
      <c r="G14" s="49"/>
      <c r="M14"/>
      <c r="N14"/>
      <c r="O14"/>
      <c r="P14"/>
      <c r="Q14"/>
      <c r="R14"/>
      <c r="S14"/>
    </row>
    <row r="15" spans="2:19" ht="15.75" x14ac:dyDescent="0.25">
      <c r="B15" s="50" t="s">
        <v>1</v>
      </c>
      <c r="C15" s="51" t="s">
        <v>8</v>
      </c>
      <c r="D15" s="75"/>
      <c r="E15" s="75"/>
      <c r="F15" s="209"/>
      <c r="G15" s="49"/>
      <c r="M15"/>
      <c r="N15"/>
      <c r="O15"/>
      <c r="P15"/>
      <c r="Q15"/>
      <c r="R15"/>
      <c r="S15"/>
    </row>
    <row r="16" spans="2:19" ht="15.75" x14ac:dyDescent="0.25">
      <c r="B16" s="52">
        <v>0.7</v>
      </c>
      <c r="C16" s="53" t="s">
        <v>5</v>
      </c>
      <c r="D16" s="76"/>
      <c r="E16" s="76"/>
      <c r="F16" s="210"/>
      <c r="G16" s="49"/>
      <c r="M16"/>
      <c r="N16"/>
      <c r="O16"/>
      <c r="P16"/>
      <c r="Q16"/>
      <c r="R16"/>
      <c r="S16"/>
    </row>
    <row r="17" spans="2:19" ht="15.75" x14ac:dyDescent="0.2">
      <c r="B17" s="52">
        <v>0.3</v>
      </c>
      <c r="C17" s="53" t="s">
        <v>6</v>
      </c>
      <c r="D17" s="76"/>
      <c r="E17" s="76"/>
      <c r="F17" s="210"/>
      <c r="M17"/>
      <c r="N17"/>
      <c r="O17"/>
      <c r="P17"/>
      <c r="Q17"/>
      <c r="R17"/>
      <c r="S17"/>
    </row>
    <row r="18" spans="2:19" ht="15.75" x14ac:dyDescent="0.2">
      <c r="B18" s="54">
        <f>SUM(B16:B17)</f>
        <v>1</v>
      </c>
      <c r="C18" s="55" t="s">
        <v>7</v>
      </c>
      <c r="D18" s="56">
        <f>(D16*0.7)+(D17*0.3)</f>
        <v>0</v>
      </c>
      <c r="E18" s="56">
        <f>(E16*0.7)+(E17*0.3)</f>
        <v>0</v>
      </c>
      <c r="F18" s="211">
        <f>(F16*0.7)+(F17*0.3)</f>
        <v>0</v>
      </c>
      <c r="M18"/>
      <c r="N18"/>
      <c r="O18"/>
      <c r="P18"/>
      <c r="Q18"/>
      <c r="R18"/>
      <c r="S18"/>
    </row>
    <row r="19" spans="2:19" ht="13.9" customHeight="1" x14ac:dyDescent="0.2">
      <c r="B19" s="400" t="s">
        <v>9</v>
      </c>
      <c r="C19" s="401"/>
      <c r="D19" s="155">
        <f>RANK(D18,$D$8:$F$8,0)</f>
        <v>1</v>
      </c>
      <c r="E19" s="156">
        <f>RANK(E18,$D$8:$F$8,0)</f>
        <v>1</v>
      </c>
      <c r="F19" s="212">
        <f>RANK(F18,$D$8:$F$8,0)</f>
        <v>1</v>
      </c>
      <c r="M19"/>
      <c r="N19"/>
      <c r="O19"/>
      <c r="P19"/>
      <c r="Q19"/>
      <c r="R19"/>
      <c r="S19"/>
    </row>
    <row r="20" spans="2:19" ht="13.9" customHeight="1" x14ac:dyDescent="0.2">
      <c r="B20" s="213"/>
      <c r="C20" s="157"/>
      <c r="D20" s="157"/>
      <c r="E20" s="157"/>
      <c r="F20" s="214"/>
      <c r="M20"/>
      <c r="N20"/>
      <c r="O20"/>
      <c r="P20"/>
      <c r="Q20"/>
      <c r="R20"/>
      <c r="S20"/>
    </row>
    <row r="21" spans="2:19" ht="13.9" customHeight="1" thickBot="1" x14ac:dyDescent="0.25">
      <c r="B21" s="213"/>
      <c r="C21" s="157"/>
      <c r="D21" s="157"/>
      <c r="E21" s="157"/>
      <c r="F21" s="214"/>
      <c r="M21"/>
      <c r="N21"/>
      <c r="O21"/>
      <c r="P21"/>
      <c r="Q21"/>
      <c r="R21"/>
      <c r="S21"/>
    </row>
    <row r="22" spans="2:19" ht="15.75" x14ac:dyDescent="0.25">
      <c r="B22" s="397" t="s">
        <v>83</v>
      </c>
      <c r="C22" s="398"/>
      <c r="D22" s="398"/>
      <c r="E22" s="398"/>
      <c r="F22" s="399"/>
      <c r="M22"/>
      <c r="N22"/>
      <c r="O22"/>
      <c r="P22"/>
      <c r="Q22"/>
      <c r="R22"/>
      <c r="S22"/>
    </row>
    <row r="23" spans="2:19" ht="15.75" x14ac:dyDescent="0.25">
      <c r="B23" s="393" t="s">
        <v>76</v>
      </c>
      <c r="C23" s="394"/>
      <c r="D23" s="154"/>
      <c r="E23" s="154"/>
      <c r="F23" s="208"/>
      <c r="M23"/>
      <c r="N23"/>
      <c r="O23"/>
      <c r="P23"/>
      <c r="Q23"/>
      <c r="R23"/>
      <c r="S23"/>
    </row>
    <row r="24" spans="2:19" ht="15.75" x14ac:dyDescent="0.25">
      <c r="B24" s="393" t="s">
        <v>71</v>
      </c>
      <c r="C24" s="394"/>
      <c r="D24" s="154"/>
      <c r="E24" s="154"/>
      <c r="F24" s="208"/>
      <c r="M24"/>
      <c r="N24"/>
      <c r="O24"/>
      <c r="P24"/>
      <c r="Q24"/>
      <c r="R24"/>
      <c r="S24"/>
    </row>
    <row r="25" spans="2:19" ht="15.75" x14ac:dyDescent="0.25">
      <c r="B25" s="50" t="s">
        <v>1</v>
      </c>
      <c r="C25" s="51" t="s">
        <v>8</v>
      </c>
      <c r="D25" s="75"/>
      <c r="E25" s="75"/>
      <c r="F25" s="209"/>
      <c r="M25"/>
      <c r="N25"/>
      <c r="O25"/>
      <c r="P25"/>
      <c r="Q25"/>
      <c r="R25"/>
      <c r="S25"/>
    </row>
    <row r="26" spans="2:19" ht="15.75" x14ac:dyDescent="0.2">
      <c r="B26" s="52">
        <v>0.7</v>
      </c>
      <c r="C26" s="53" t="s">
        <v>5</v>
      </c>
      <c r="D26" s="76"/>
      <c r="E26" s="76"/>
      <c r="F26" s="210"/>
      <c r="M26"/>
      <c r="N26"/>
      <c r="O26"/>
      <c r="P26"/>
      <c r="Q26"/>
      <c r="R26"/>
      <c r="S26"/>
    </row>
    <row r="27" spans="2:19" ht="15.75" x14ac:dyDescent="0.2">
      <c r="B27" s="52">
        <v>0.3</v>
      </c>
      <c r="C27" s="53" t="s">
        <v>6</v>
      </c>
      <c r="D27" s="76"/>
      <c r="E27" s="76"/>
      <c r="F27" s="210"/>
    </row>
    <row r="28" spans="2:19" ht="15.75" x14ac:dyDescent="0.2">
      <c r="B28" s="54">
        <f>SUM(B26:B27)</f>
        <v>1</v>
      </c>
      <c r="C28" s="55" t="s">
        <v>7</v>
      </c>
      <c r="D28" s="56">
        <f>(D26*0.7)+(D27*0.3)</f>
        <v>0</v>
      </c>
      <c r="E28" s="56">
        <f>(E26*0.7)+(E27*0.3)</f>
        <v>0</v>
      </c>
      <c r="F28" s="211">
        <f>(F26*0.7)+(F27*0.3)</f>
        <v>0</v>
      </c>
    </row>
    <row r="29" spans="2:19" ht="15.75" x14ac:dyDescent="0.2">
      <c r="B29" s="400" t="s">
        <v>9</v>
      </c>
      <c r="C29" s="401"/>
      <c r="D29" s="155">
        <f>RANK(D28,$D$8:$F$8,0)</f>
        <v>1</v>
      </c>
      <c r="E29" s="156">
        <f>RANK(E28,$D$8:$F$8,0)</f>
        <v>1</v>
      </c>
      <c r="F29" s="212">
        <f>RANK(F28,$D$8:$F$8,0)</f>
        <v>1</v>
      </c>
    </row>
    <row r="30" spans="2:19" ht="15.75" x14ac:dyDescent="0.2">
      <c r="B30" s="158"/>
      <c r="C30" s="159"/>
      <c r="D30" s="160"/>
      <c r="E30" s="160"/>
      <c r="F30" s="159"/>
    </row>
    <row r="31" spans="2:19" ht="16.5" thickBot="1" x14ac:dyDescent="0.25">
      <c r="B31" s="158"/>
      <c r="C31" s="159"/>
      <c r="D31" s="160"/>
      <c r="E31" s="160"/>
      <c r="F31" s="159"/>
    </row>
    <row r="32" spans="2:19" ht="15.75" x14ac:dyDescent="0.25">
      <c r="B32" s="397" t="s">
        <v>84</v>
      </c>
      <c r="C32" s="398"/>
      <c r="D32" s="398"/>
      <c r="E32" s="398"/>
      <c r="F32" s="399"/>
    </row>
    <row r="33" spans="2:6" ht="15.75" x14ac:dyDescent="0.25">
      <c r="B33" s="393" t="s">
        <v>76</v>
      </c>
      <c r="C33" s="394"/>
      <c r="D33" s="154"/>
      <c r="E33" s="154"/>
      <c r="F33" s="208"/>
    </row>
    <row r="34" spans="2:6" ht="15.75" x14ac:dyDescent="0.25">
      <c r="B34" s="393" t="s">
        <v>71</v>
      </c>
      <c r="C34" s="394"/>
      <c r="D34" s="154"/>
      <c r="E34" s="154"/>
      <c r="F34" s="208"/>
    </row>
    <row r="35" spans="2:6" ht="15.75" x14ac:dyDescent="0.25">
      <c r="B35" s="50" t="s">
        <v>1</v>
      </c>
      <c r="C35" s="51" t="s">
        <v>8</v>
      </c>
      <c r="D35" s="75"/>
      <c r="E35" s="75"/>
      <c r="F35" s="209"/>
    </row>
    <row r="36" spans="2:6" ht="15.75" x14ac:dyDescent="0.2">
      <c r="B36" s="52">
        <v>0.7</v>
      </c>
      <c r="C36" s="53" t="s">
        <v>5</v>
      </c>
      <c r="D36" s="76"/>
      <c r="E36" s="76"/>
      <c r="F36" s="210"/>
    </row>
    <row r="37" spans="2:6" ht="15.75" x14ac:dyDescent="0.2">
      <c r="B37" s="52">
        <v>0.3</v>
      </c>
      <c r="C37" s="53" t="s">
        <v>6</v>
      </c>
      <c r="D37" s="76"/>
      <c r="E37" s="76"/>
      <c r="F37" s="210"/>
    </row>
    <row r="38" spans="2:6" ht="15.75" x14ac:dyDescent="0.2">
      <c r="B38" s="54">
        <f>SUM(B36:B37)</f>
        <v>1</v>
      </c>
      <c r="C38" s="55" t="s">
        <v>7</v>
      </c>
      <c r="D38" s="56">
        <f>(D36*0.7)+(D37*0.3)</f>
        <v>0</v>
      </c>
      <c r="E38" s="56">
        <f>(E36*0.7)+(E37*0.3)</f>
        <v>0</v>
      </c>
      <c r="F38" s="211">
        <f>(F36*0.7)+(F37*0.3)</f>
        <v>0</v>
      </c>
    </row>
    <row r="39" spans="2:6" ht="15.75" x14ac:dyDescent="0.2">
      <c r="B39" s="400" t="s">
        <v>9</v>
      </c>
      <c r="C39" s="401"/>
      <c r="D39" s="155">
        <f>RANK(D38,$D$8:$F$8,0)</f>
        <v>1</v>
      </c>
      <c r="E39" s="156">
        <f>RANK(E38,$D$8:$F$8,0)</f>
        <v>1</v>
      </c>
      <c r="F39" s="212">
        <f>RANK(F38,$D$8:$F$8,0)</f>
        <v>1</v>
      </c>
    </row>
    <row r="40" spans="2:6" ht="15.75" x14ac:dyDescent="0.2">
      <c r="B40" s="158"/>
      <c r="C40" s="159"/>
      <c r="D40" s="160"/>
      <c r="E40" s="160"/>
      <c r="F40" s="159"/>
    </row>
    <row r="41" spans="2:6" ht="16.5" thickBot="1" x14ac:dyDescent="0.25">
      <c r="B41" s="158"/>
      <c r="C41" s="159"/>
      <c r="D41" s="160"/>
      <c r="E41" s="160"/>
      <c r="F41" s="159"/>
    </row>
    <row r="42" spans="2:6" ht="15.75" x14ac:dyDescent="0.25">
      <c r="B42" s="397" t="s">
        <v>159</v>
      </c>
      <c r="C42" s="398"/>
      <c r="D42" s="398"/>
      <c r="E42" s="398"/>
      <c r="F42" s="399"/>
    </row>
    <row r="43" spans="2:6" ht="15.75" x14ac:dyDescent="0.25">
      <c r="B43" s="393" t="s">
        <v>76</v>
      </c>
      <c r="C43" s="394"/>
      <c r="D43" s="154"/>
      <c r="E43" s="154"/>
      <c r="F43" s="208"/>
    </row>
    <row r="44" spans="2:6" ht="15.75" x14ac:dyDescent="0.25">
      <c r="B44" s="393" t="s">
        <v>71</v>
      </c>
      <c r="C44" s="394"/>
      <c r="D44" s="154"/>
      <c r="E44" s="154"/>
      <c r="F44" s="208"/>
    </row>
    <row r="45" spans="2:6" ht="15.75" x14ac:dyDescent="0.25">
      <c r="B45" s="50" t="s">
        <v>1</v>
      </c>
      <c r="C45" s="51" t="s">
        <v>8</v>
      </c>
      <c r="D45" s="75"/>
      <c r="E45" s="75"/>
      <c r="F45" s="209"/>
    </row>
    <row r="46" spans="2:6" ht="15.75" x14ac:dyDescent="0.2">
      <c r="B46" s="52">
        <v>0.7</v>
      </c>
      <c r="C46" s="53" t="s">
        <v>5</v>
      </c>
      <c r="D46" s="76"/>
      <c r="E46" s="76"/>
      <c r="F46" s="210"/>
    </row>
    <row r="47" spans="2:6" ht="15.75" x14ac:dyDescent="0.2">
      <c r="B47" s="52">
        <v>0.3</v>
      </c>
      <c r="C47" s="53" t="s">
        <v>6</v>
      </c>
      <c r="D47" s="76"/>
      <c r="E47" s="76"/>
      <c r="F47" s="210"/>
    </row>
    <row r="48" spans="2:6" ht="15.75" x14ac:dyDescent="0.2">
      <c r="B48" s="54">
        <f>SUM(B46:B47)</f>
        <v>1</v>
      </c>
      <c r="C48" s="55" t="s">
        <v>7</v>
      </c>
      <c r="D48" s="56">
        <f>(D46*0.7)+(D47*0.3)</f>
        <v>0</v>
      </c>
      <c r="E48" s="56">
        <f>(E46*0.7)+(E47*0.3)</f>
        <v>0</v>
      </c>
      <c r="F48" s="211">
        <f>(F46*0.7)+(F47*0.3)</f>
        <v>0</v>
      </c>
    </row>
    <row r="49" spans="2:6" ht="16.5" thickBot="1" x14ac:dyDescent="0.25">
      <c r="B49" s="395" t="s">
        <v>9</v>
      </c>
      <c r="C49" s="396"/>
      <c r="D49" s="217">
        <f>RANK(D48,$D$8:$F$8,0)</f>
        <v>1</v>
      </c>
      <c r="E49" s="218">
        <f>RANK(E48,$D$8:$F$8,0)</f>
        <v>1</v>
      </c>
      <c r="F49" s="219">
        <f>RANK(F48,$D$8:$F$8,0)</f>
        <v>1</v>
      </c>
    </row>
  </sheetData>
  <mergeCells count="20">
    <mergeCell ref="B33:C33"/>
    <mergeCell ref="B9:C9"/>
    <mergeCell ref="B42:F42"/>
    <mergeCell ref="B43:C43"/>
    <mergeCell ref="B44:C44"/>
    <mergeCell ref="B49:C49"/>
    <mergeCell ref="B2:F2"/>
    <mergeCell ref="B34:C34"/>
    <mergeCell ref="B39:C39"/>
    <mergeCell ref="B19:C19"/>
    <mergeCell ref="B3:C3"/>
    <mergeCell ref="B4:C4"/>
    <mergeCell ref="B12:F12"/>
    <mergeCell ref="B13:C13"/>
    <mergeCell ref="B14:C14"/>
    <mergeCell ref="B22:F22"/>
    <mergeCell ref="B23:C23"/>
    <mergeCell ref="B24:C24"/>
    <mergeCell ref="B29:C29"/>
    <mergeCell ref="B32:F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B072D-FC5C-4FA0-BD4D-DCE6A35EA702}">
  <dimension ref="A1:BE17"/>
  <sheetViews>
    <sheetView rightToLeft="1" zoomScale="55" zoomScaleNormal="55" workbookViewId="0">
      <selection activeCell="D14" sqref="D14"/>
    </sheetView>
  </sheetViews>
  <sheetFormatPr defaultRowHeight="14.25" x14ac:dyDescent="0.2"/>
  <cols>
    <col min="1" max="1" width="11.75" customWidth="1"/>
    <col min="2" max="2" width="12.75" customWidth="1"/>
    <col min="3" max="3" width="77.75" customWidth="1"/>
    <col min="4" max="4" width="13.5" customWidth="1"/>
    <col min="5" max="5" width="10.75" customWidth="1"/>
    <col min="6" max="6" width="12.375" customWidth="1"/>
    <col min="7" max="7" width="10.125" customWidth="1"/>
    <col min="8" max="8" width="11.25" customWidth="1"/>
    <col min="9" max="9" width="12.375" customWidth="1"/>
    <col min="10" max="10" width="10.125" customWidth="1"/>
  </cols>
  <sheetData>
    <row r="1" spans="1:57" ht="29.45" customHeight="1" x14ac:dyDescent="0.2">
      <c r="A1" s="38"/>
      <c r="B1" s="251" t="s">
        <v>16</v>
      </c>
      <c r="C1" s="252"/>
      <c r="D1" s="15" t="s">
        <v>72</v>
      </c>
      <c r="E1" s="251">
        <v>1</v>
      </c>
      <c r="F1" s="257"/>
      <c r="G1" s="258"/>
      <c r="H1" s="251">
        <v>2</v>
      </c>
      <c r="I1" s="257"/>
      <c r="J1" s="258"/>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row>
    <row r="2" spans="1:57" ht="22.9" customHeight="1" thickBot="1" x14ac:dyDescent="0.25">
      <c r="A2" s="39"/>
      <c r="B2" s="253"/>
      <c r="C2" s="254"/>
      <c r="D2" s="17" t="s">
        <v>17</v>
      </c>
      <c r="E2" s="259"/>
      <c r="F2" s="260"/>
      <c r="G2" s="261"/>
      <c r="H2" s="259"/>
      <c r="I2" s="260"/>
      <c r="J2" s="261"/>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row>
    <row r="3" spans="1:57" ht="32.450000000000003" customHeight="1" thickBot="1" x14ac:dyDescent="0.25">
      <c r="A3" s="40" t="s">
        <v>15</v>
      </c>
      <c r="B3" s="255"/>
      <c r="C3" s="256"/>
      <c r="D3" s="19" t="s">
        <v>2</v>
      </c>
      <c r="E3" s="262" t="s">
        <v>75</v>
      </c>
      <c r="F3" s="263"/>
      <c r="G3" s="20" t="s">
        <v>3</v>
      </c>
      <c r="H3" s="262" t="s">
        <v>75</v>
      </c>
      <c r="I3" s="263"/>
      <c r="J3" s="20" t="s">
        <v>3</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row>
    <row r="4" spans="1:57" ht="22.15" customHeight="1" thickBot="1" x14ac:dyDescent="0.25">
      <c r="A4" s="144"/>
      <c r="B4" s="264" t="s">
        <v>18</v>
      </c>
      <c r="C4" s="265"/>
      <c r="D4" s="18">
        <f>SUM(D5:D7)</f>
        <v>0.25</v>
      </c>
      <c r="E4" s="266">
        <f>SUM(G5:G7)</f>
        <v>0</v>
      </c>
      <c r="F4" s="267"/>
      <c r="G4" s="268"/>
      <c r="H4" s="269"/>
      <c r="I4" s="270"/>
      <c r="J4" s="271"/>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row>
    <row r="5" spans="1:57" s="5" customFormat="1" ht="69" customHeight="1" thickBot="1" x14ac:dyDescent="0.25">
      <c r="A5" s="231" t="s">
        <v>131</v>
      </c>
      <c r="B5" s="272" t="s">
        <v>134</v>
      </c>
      <c r="C5" s="273"/>
      <c r="D5" s="179">
        <v>0.1</v>
      </c>
      <c r="E5" s="274"/>
      <c r="F5" s="275"/>
      <c r="G5" s="180"/>
      <c r="H5" s="274"/>
      <c r="I5" s="275"/>
      <c r="J5" s="180"/>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s="13" customFormat="1" ht="69" customHeight="1" x14ac:dyDescent="0.2">
      <c r="A6" s="108" t="s">
        <v>132</v>
      </c>
      <c r="B6" s="276" t="s">
        <v>135</v>
      </c>
      <c r="C6" s="277"/>
      <c r="D6" s="24">
        <v>0.1</v>
      </c>
      <c r="E6" s="177"/>
      <c r="F6" s="178"/>
      <c r="G6" s="23"/>
      <c r="H6" s="177"/>
      <c r="I6" s="178"/>
      <c r="J6" s="23"/>
    </row>
    <row r="7" spans="1:57" ht="239.25" customHeight="1" thickBot="1" x14ac:dyDescent="0.25">
      <c r="A7" s="232" t="s">
        <v>133</v>
      </c>
      <c r="B7" s="278" t="s">
        <v>136</v>
      </c>
      <c r="C7" s="279"/>
      <c r="D7" s="181">
        <v>0.05</v>
      </c>
      <c r="E7" s="280"/>
      <c r="F7" s="281"/>
      <c r="G7" s="182"/>
      <c r="H7" s="280"/>
      <c r="I7" s="281"/>
      <c r="J7" s="182"/>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ht="18.600000000000001" customHeight="1" thickBot="1" x14ac:dyDescent="0.25">
      <c r="A8" s="183"/>
      <c r="B8" s="264" t="s">
        <v>65</v>
      </c>
      <c r="C8" s="265"/>
      <c r="D8" s="18">
        <f>SUM(D9:D9)</f>
        <v>0.1</v>
      </c>
      <c r="E8" s="282">
        <f>G9+G14</f>
        <v>0</v>
      </c>
      <c r="F8" s="283"/>
      <c r="G8" s="284"/>
      <c r="H8" s="282">
        <f>J9+J14</f>
        <v>0</v>
      </c>
      <c r="I8" s="283"/>
      <c r="J8" s="284"/>
      <c r="K8" s="13"/>
      <c r="L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66.599999999999994" customHeight="1" thickBot="1" x14ac:dyDescent="0.25">
      <c r="A9" s="232" t="s">
        <v>138</v>
      </c>
      <c r="B9" s="285" t="s">
        <v>137</v>
      </c>
      <c r="C9" s="286"/>
      <c r="D9" s="184">
        <v>0.1</v>
      </c>
      <c r="E9" s="287"/>
      <c r="F9" s="288"/>
      <c r="G9" s="185"/>
      <c r="H9" s="287"/>
      <c r="I9" s="288"/>
      <c r="J9" s="185"/>
      <c r="K9" s="13"/>
      <c r="L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ht="17.45" customHeight="1" thickBot="1" x14ac:dyDescent="0.25">
      <c r="A10" s="183"/>
      <c r="B10" s="264" t="s">
        <v>66</v>
      </c>
      <c r="C10" s="265"/>
      <c r="D10" s="18">
        <f>SUM(D11:D11)</f>
        <v>0.1</v>
      </c>
      <c r="E10" s="282">
        <f>G11+G17</f>
        <v>0</v>
      </c>
      <c r="F10" s="283"/>
      <c r="G10" s="284"/>
      <c r="H10" s="282">
        <f>J1+J17</f>
        <v>0</v>
      </c>
      <c r="I10" s="283"/>
      <c r="J10" s="284"/>
      <c r="K10" s="13"/>
      <c r="L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row>
    <row r="11" spans="1:57" ht="138.75" customHeight="1" thickBot="1" x14ac:dyDescent="0.25">
      <c r="A11" s="186" t="s">
        <v>140</v>
      </c>
      <c r="B11" s="289" t="s">
        <v>139</v>
      </c>
      <c r="C11" s="290"/>
      <c r="D11" s="187">
        <v>0.1</v>
      </c>
      <c r="E11" s="291"/>
      <c r="F11" s="292"/>
      <c r="G11" s="188"/>
      <c r="H11" s="291"/>
      <c r="I11" s="292"/>
      <c r="J11" s="189"/>
      <c r="K11" s="13"/>
      <c r="L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ht="86.45" customHeight="1" thickBot="1" x14ac:dyDescent="0.25">
      <c r="A12" s="192" t="s">
        <v>141</v>
      </c>
      <c r="B12" s="293" t="s">
        <v>142</v>
      </c>
      <c r="C12" s="294"/>
      <c r="D12" s="25">
        <v>0.35</v>
      </c>
      <c r="E12" s="193" t="s">
        <v>23</v>
      </c>
      <c r="F12" s="194">
        <f>'תכני הפעילות המוצעת'!F21</f>
        <v>0</v>
      </c>
      <c r="G12" s="195">
        <f>$D$12*F$12</f>
        <v>0</v>
      </c>
      <c r="H12" s="193" t="s">
        <v>23</v>
      </c>
      <c r="I12" s="194">
        <f>'תכני הפעילות המוצעת'!H21</f>
        <v>0</v>
      </c>
      <c r="J12" s="195">
        <f>$D$12*I$12</f>
        <v>0</v>
      </c>
      <c r="K12" s="13"/>
      <c r="L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row>
    <row r="13" spans="1:57" ht="35.450000000000003" customHeight="1" thickBot="1" x14ac:dyDescent="0.25">
      <c r="A13" s="85" t="s">
        <v>55</v>
      </c>
      <c r="B13" s="295" t="s">
        <v>73</v>
      </c>
      <c r="C13" s="296"/>
      <c r="D13" s="190">
        <v>21</v>
      </c>
      <c r="E13" s="297" t="str">
        <f>IF(F12&gt;=$D$13,"V","X")</f>
        <v>X</v>
      </c>
      <c r="F13" s="298"/>
      <c r="G13" s="299"/>
      <c r="H13" s="297" t="str">
        <f>IF(I12&gt;=$D$13,"V","X")</f>
        <v>X</v>
      </c>
      <c r="I13" s="298"/>
      <c r="J13" s="299"/>
      <c r="K13" s="13"/>
      <c r="L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row>
    <row r="14" spans="1:57" ht="43.9" customHeight="1" thickBot="1" x14ac:dyDescent="0.25">
      <c r="A14" s="232" t="s">
        <v>41</v>
      </c>
      <c r="B14" s="300" t="s">
        <v>67</v>
      </c>
      <c r="C14" s="301"/>
      <c r="D14" s="191">
        <v>0.2</v>
      </c>
      <c r="E14" s="35" t="s">
        <v>22</v>
      </c>
      <c r="F14" s="36">
        <f>ראיון!C9</f>
        <v>0</v>
      </c>
      <c r="G14" s="37">
        <f>$D$14*F$14</f>
        <v>0</v>
      </c>
      <c r="H14" s="35" t="s">
        <v>22</v>
      </c>
      <c r="I14" s="36">
        <f>ראיון!E9</f>
        <v>0</v>
      </c>
      <c r="J14" s="37">
        <f>$D$14*I$14</f>
        <v>0</v>
      </c>
      <c r="K14" s="13"/>
      <c r="L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row>
    <row r="15" spans="1:57" ht="24" customHeight="1" thickBot="1" x14ac:dyDescent="0.25">
      <c r="A15" s="200"/>
      <c r="B15" s="302" t="s">
        <v>4</v>
      </c>
      <c r="C15" s="303"/>
      <c r="D15" s="143">
        <f>D14+D12+D11+D9+D7+D6+D5</f>
        <v>1</v>
      </c>
      <c r="E15" s="304">
        <f>G12+E8+E4+E10</f>
        <v>0</v>
      </c>
      <c r="F15" s="305"/>
      <c r="G15" s="306"/>
      <c r="H15" s="304">
        <f>J12+H8+H4</f>
        <v>0</v>
      </c>
      <c r="I15" s="305"/>
      <c r="J15" s="306"/>
    </row>
    <row r="16" spans="1:57" ht="27.75" customHeight="1" thickBot="1" x14ac:dyDescent="0.25">
      <c r="A16" s="307" t="s">
        <v>68</v>
      </c>
      <c r="B16" s="309" t="s">
        <v>24</v>
      </c>
      <c r="C16" s="310"/>
      <c r="D16" s="199">
        <v>80</v>
      </c>
      <c r="E16" s="311" t="str">
        <f>IF(E15&gt;=$D$16,"V","X")</f>
        <v>X</v>
      </c>
      <c r="F16" s="312"/>
      <c r="G16" s="313"/>
      <c r="H16" s="311" t="str">
        <f>IF(H15&gt;=$D$16,"V","X")</f>
        <v>X</v>
      </c>
      <c r="I16" s="312"/>
      <c r="J16" s="313"/>
    </row>
    <row r="17" spans="1:10" ht="27.75" customHeight="1" thickBot="1" x14ac:dyDescent="0.25">
      <c r="A17" s="308"/>
      <c r="B17" s="314" t="s">
        <v>74</v>
      </c>
      <c r="C17" s="315"/>
      <c r="D17" s="196">
        <v>80</v>
      </c>
      <c r="E17" s="197"/>
      <c r="F17" s="197"/>
      <c r="G17" s="197"/>
      <c r="H17" s="197"/>
      <c r="I17" s="197"/>
      <c r="J17" s="198"/>
    </row>
  </sheetData>
  <sheetProtection selectLockedCells="1" selectUnlockedCells="1"/>
  <mergeCells count="42">
    <mergeCell ref="B14:C14"/>
    <mergeCell ref="B15:C15"/>
    <mergeCell ref="E15:G15"/>
    <mergeCell ref="H15:J15"/>
    <mergeCell ref="A16:A17"/>
    <mergeCell ref="B16:C16"/>
    <mergeCell ref="E16:G16"/>
    <mergeCell ref="H16:J16"/>
    <mergeCell ref="B17:C17"/>
    <mergeCell ref="B11:C11"/>
    <mergeCell ref="E11:F11"/>
    <mergeCell ref="H11:I11"/>
    <mergeCell ref="B12:C12"/>
    <mergeCell ref="B13:C13"/>
    <mergeCell ref="E13:G13"/>
    <mergeCell ref="H13:J13"/>
    <mergeCell ref="B9:C9"/>
    <mergeCell ref="E9:F9"/>
    <mergeCell ref="H9:I9"/>
    <mergeCell ref="B10:C10"/>
    <mergeCell ref="E10:G10"/>
    <mergeCell ref="H10:J10"/>
    <mergeCell ref="B6:C6"/>
    <mergeCell ref="B7:C7"/>
    <mergeCell ref="E7:F7"/>
    <mergeCell ref="H7:I7"/>
    <mergeCell ref="B8:C8"/>
    <mergeCell ref="E8:G8"/>
    <mergeCell ref="H8:J8"/>
    <mergeCell ref="B4:C4"/>
    <mergeCell ref="E4:G4"/>
    <mergeCell ref="H4:J4"/>
    <mergeCell ref="B5:C5"/>
    <mergeCell ref="E5:F5"/>
    <mergeCell ref="H5:I5"/>
    <mergeCell ref="B1:C3"/>
    <mergeCell ref="E1:G1"/>
    <mergeCell ref="H1:J1"/>
    <mergeCell ref="E2:G2"/>
    <mergeCell ref="H2:J2"/>
    <mergeCell ref="E3:F3"/>
    <mergeCell ref="H3:I3"/>
  </mergeCells>
  <conditionalFormatting sqref="E13:J13">
    <cfRule type="containsText" dxfId="22" priority="3" operator="containsText" text="X">
      <formula>NOT(ISERROR(SEARCH("X",E13)))</formula>
    </cfRule>
    <cfRule type="containsText" dxfId="21" priority="4" operator="containsText" text="V">
      <formula>NOT(ISERROR(SEARCH("V",E13)))</formula>
    </cfRule>
  </conditionalFormatting>
  <conditionalFormatting sqref="E16:J17">
    <cfRule type="containsText" dxfId="20" priority="1" operator="containsText" text="X">
      <formula>NOT(ISERROR(SEARCH("X",E16)))</formula>
    </cfRule>
    <cfRule type="containsText" dxfId="19" priority="2" operator="containsText" text="V">
      <formula>NOT(ISERROR(SEARCH("V",E16)))</formula>
    </cfRule>
  </conditionalFormatting>
  <dataValidations count="2">
    <dataValidation type="list" allowBlank="1" showInputMessage="1" showErrorMessage="1" sqref="E9 H9" xr:uid="{9197D5A7-1911-4918-BA39-7E2D6C6E156A}">
      <formula1>"בעל תואר שני רלוונטי, חסר"</formula1>
    </dataValidation>
    <dataValidation operator="lessThanOrEqual" allowBlank="1" showInputMessage="1" showErrorMessage="1" sqref="H14 E14" xr:uid="{DE9BB229-5E40-405D-8B8A-4C6715E42B59}"/>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7D185-54F1-4162-BDCA-AB7B292EECBF}">
  <dimension ref="A1:BE17"/>
  <sheetViews>
    <sheetView rightToLeft="1" topLeftCell="A8" zoomScale="55" zoomScaleNormal="55" workbookViewId="0">
      <selection activeCell="D14" sqref="D14"/>
    </sheetView>
  </sheetViews>
  <sheetFormatPr defaultRowHeight="14.25" x14ac:dyDescent="0.2"/>
  <cols>
    <col min="1" max="1" width="11.75" customWidth="1"/>
    <col min="2" max="2" width="12.75" customWidth="1"/>
    <col min="3" max="3" width="77.75" customWidth="1"/>
    <col min="4" max="4" width="13.5" customWidth="1"/>
    <col min="5" max="5" width="10.75" customWidth="1"/>
    <col min="6" max="6" width="12.375" customWidth="1"/>
    <col min="7" max="7" width="10.125" customWidth="1"/>
    <col min="8" max="8" width="11.25" customWidth="1"/>
    <col min="9" max="9" width="12.375" customWidth="1"/>
    <col min="10" max="10" width="10.125" customWidth="1"/>
  </cols>
  <sheetData>
    <row r="1" spans="1:57" ht="29.45" customHeight="1" x14ac:dyDescent="0.2">
      <c r="A1" s="38"/>
      <c r="B1" s="251" t="s">
        <v>16</v>
      </c>
      <c r="C1" s="252"/>
      <c r="D1" s="15" t="s">
        <v>72</v>
      </c>
      <c r="E1" s="251">
        <v>1</v>
      </c>
      <c r="F1" s="257"/>
      <c r="G1" s="258"/>
      <c r="H1" s="251">
        <v>2</v>
      </c>
      <c r="I1" s="257"/>
      <c r="J1" s="258"/>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row>
    <row r="2" spans="1:57" ht="22.9" customHeight="1" thickBot="1" x14ac:dyDescent="0.25">
      <c r="A2" s="39"/>
      <c r="B2" s="253"/>
      <c r="C2" s="254"/>
      <c r="D2" s="17" t="s">
        <v>17</v>
      </c>
      <c r="E2" s="259"/>
      <c r="F2" s="260"/>
      <c r="G2" s="261"/>
      <c r="H2" s="259"/>
      <c r="I2" s="260"/>
      <c r="J2" s="261"/>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row>
    <row r="3" spans="1:57" ht="32.450000000000003" customHeight="1" thickBot="1" x14ac:dyDescent="0.25">
      <c r="A3" s="40" t="s">
        <v>15</v>
      </c>
      <c r="B3" s="255"/>
      <c r="C3" s="256"/>
      <c r="D3" s="19" t="s">
        <v>2</v>
      </c>
      <c r="E3" s="262" t="s">
        <v>75</v>
      </c>
      <c r="F3" s="263"/>
      <c r="G3" s="20" t="s">
        <v>3</v>
      </c>
      <c r="H3" s="262" t="s">
        <v>75</v>
      </c>
      <c r="I3" s="263"/>
      <c r="J3" s="20" t="s">
        <v>3</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row>
    <row r="4" spans="1:57" ht="22.15" customHeight="1" thickBot="1" x14ac:dyDescent="0.25">
      <c r="A4" s="144"/>
      <c r="B4" s="264" t="s">
        <v>18</v>
      </c>
      <c r="C4" s="265"/>
      <c r="D4" s="18">
        <f>SUM(D5:D7)</f>
        <v>0.25</v>
      </c>
      <c r="E4" s="266">
        <f>SUM(G5:G7)</f>
        <v>0</v>
      </c>
      <c r="F4" s="267"/>
      <c r="G4" s="268"/>
      <c r="H4" s="269"/>
      <c r="I4" s="270"/>
      <c r="J4" s="271"/>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row>
    <row r="5" spans="1:57" s="5" customFormat="1" ht="69" customHeight="1" thickBot="1" x14ac:dyDescent="0.25">
      <c r="A5" s="231" t="s">
        <v>131</v>
      </c>
      <c r="B5" s="272" t="s">
        <v>134</v>
      </c>
      <c r="C5" s="273"/>
      <c r="D5" s="179">
        <v>0.1</v>
      </c>
      <c r="E5" s="274"/>
      <c r="F5" s="275"/>
      <c r="G5" s="180"/>
      <c r="H5" s="274"/>
      <c r="I5" s="275"/>
      <c r="J5" s="180"/>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s="13" customFormat="1" ht="69" customHeight="1" x14ac:dyDescent="0.2">
      <c r="A6" s="108" t="s">
        <v>132</v>
      </c>
      <c r="B6" s="276" t="s">
        <v>135</v>
      </c>
      <c r="C6" s="277"/>
      <c r="D6" s="24">
        <v>0.1</v>
      </c>
      <c r="E6" s="177"/>
      <c r="F6" s="178"/>
      <c r="G6" s="23"/>
      <c r="H6" s="177"/>
      <c r="I6" s="178"/>
      <c r="J6" s="23"/>
    </row>
    <row r="7" spans="1:57" ht="239.25" customHeight="1" thickBot="1" x14ac:dyDescent="0.25">
      <c r="A7" s="232" t="s">
        <v>133</v>
      </c>
      <c r="B7" s="278" t="s">
        <v>136</v>
      </c>
      <c r="C7" s="279"/>
      <c r="D7" s="181">
        <v>0.05</v>
      </c>
      <c r="E7" s="280"/>
      <c r="F7" s="281"/>
      <c r="G7" s="182"/>
      <c r="H7" s="280"/>
      <c r="I7" s="281"/>
      <c r="J7" s="182"/>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ht="18.600000000000001" customHeight="1" thickBot="1" x14ac:dyDescent="0.25">
      <c r="A8" s="183"/>
      <c r="B8" s="264" t="s">
        <v>65</v>
      </c>
      <c r="C8" s="265"/>
      <c r="D8" s="18">
        <f>SUM(D9:D9)</f>
        <v>0.1</v>
      </c>
      <c r="E8" s="282">
        <f>G9+G14</f>
        <v>0</v>
      </c>
      <c r="F8" s="283"/>
      <c r="G8" s="284"/>
      <c r="H8" s="282">
        <f>J9+J14</f>
        <v>0</v>
      </c>
      <c r="I8" s="283"/>
      <c r="J8" s="284"/>
      <c r="K8" s="13"/>
      <c r="L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66.599999999999994" customHeight="1" thickBot="1" x14ac:dyDescent="0.25">
      <c r="A9" s="232" t="s">
        <v>138</v>
      </c>
      <c r="B9" s="285" t="s">
        <v>137</v>
      </c>
      <c r="C9" s="286"/>
      <c r="D9" s="184">
        <v>0.1</v>
      </c>
      <c r="E9" s="287"/>
      <c r="F9" s="288"/>
      <c r="G9" s="185"/>
      <c r="H9" s="287"/>
      <c r="I9" s="288"/>
      <c r="J9" s="185"/>
      <c r="K9" s="13"/>
      <c r="L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ht="17.45" customHeight="1" thickBot="1" x14ac:dyDescent="0.25">
      <c r="A10" s="183"/>
      <c r="B10" s="264" t="s">
        <v>66</v>
      </c>
      <c r="C10" s="265"/>
      <c r="D10" s="18">
        <f>SUM(D11:D11)</f>
        <v>0.1</v>
      </c>
      <c r="E10" s="282">
        <f>G11+G17</f>
        <v>0</v>
      </c>
      <c r="F10" s="283"/>
      <c r="G10" s="284"/>
      <c r="H10" s="282">
        <f>J1+J17</f>
        <v>0</v>
      </c>
      <c r="I10" s="283"/>
      <c r="J10" s="284"/>
      <c r="K10" s="13"/>
      <c r="L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row>
    <row r="11" spans="1:57" ht="138.75" customHeight="1" thickBot="1" x14ac:dyDescent="0.25">
      <c r="A11" s="186" t="s">
        <v>140</v>
      </c>
      <c r="B11" s="289" t="s">
        <v>139</v>
      </c>
      <c r="C11" s="290"/>
      <c r="D11" s="187">
        <v>0.1</v>
      </c>
      <c r="E11" s="291"/>
      <c r="F11" s="292"/>
      <c r="G11" s="188"/>
      <c r="H11" s="291"/>
      <c r="I11" s="292"/>
      <c r="J11" s="189"/>
      <c r="K11" s="13"/>
      <c r="L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ht="86.45" customHeight="1" thickBot="1" x14ac:dyDescent="0.25">
      <c r="A12" s="192" t="s">
        <v>141</v>
      </c>
      <c r="B12" s="293" t="s">
        <v>142</v>
      </c>
      <c r="C12" s="294"/>
      <c r="D12" s="25">
        <v>0.35</v>
      </c>
      <c r="E12" s="193" t="s">
        <v>23</v>
      </c>
      <c r="F12" s="194">
        <f>'תכני הפעילות המוצעת'!F21</f>
        <v>0</v>
      </c>
      <c r="G12" s="195">
        <f>$D$12*F$12</f>
        <v>0</v>
      </c>
      <c r="H12" s="193" t="s">
        <v>23</v>
      </c>
      <c r="I12" s="194">
        <f>'תכני הפעילות המוצעת'!H21</f>
        <v>0</v>
      </c>
      <c r="J12" s="195">
        <f>$D$12*I$12</f>
        <v>0</v>
      </c>
      <c r="K12" s="13"/>
      <c r="L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row>
    <row r="13" spans="1:57" ht="35.450000000000003" customHeight="1" thickBot="1" x14ac:dyDescent="0.25">
      <c r="A13" s="85" t="s">
        <v>55</v>
      </c>
      <c r="B13" s="295" t="s">
        <v>73</v>
      </c>
      <c r="C13" s="296"/>
      <c r="D13" s="190">
        <v>21</v>
      </c>
      <c r="E13" s="297" t="str">
        <f>IF(F12&gt;=$D$13,"V","X")</f>
        <v>X</v>
      </c>
      <c r="F13" s="298"/>
      <c r="G13" s="299"/>
      <c r="H13" s="297" t="str">
        <f>IF(I12&gt;=$D$13,"V","X")</f>
        <v>X</v>
      </c>
      <c r="I13" s="298"/>
      <c r="J13" s="299"/>
      <c r="K13" s="13"/>
      <c r="L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row>
    <row r="14" spans="1:57" ht="43.9" customHeight="1" thickBot="1" x14ac:dyDescent="0.25">
      <c r="A14" s="232" t="s">
        <v>41</v>
      </c>
      <c r="B14" s="300" t="s">
        <v>67</v>
      </c>
      <c r="C14" s="301"/>
      <c r="D14" s="191">
        <v>0.2</v>
      </c>
      <c r="E14" s="35" t="s">
        <v>22</v>
      </c>
      <c r="F14" s="36">
        <f>ראיון!C9</f>
        <v>0</v>
      </c>
      <c r="G14" s="37">
        <f>$D$14*F$14</f>
        <v>0</v>
      </c>
      <c r="H14" s="35" t="s">
        <v>22</v>
      </c>
      <c r="I14" s="36">
        <f>ראיון!E9</f>
        <v>0</v>
      </c>
      <c r="J14" s="37">
        <f>$D$14*I$14</f>
        <v>0</v>
      </c>
      <c r="K14" s="13"/>
      <c r="L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row>
    <row r="15" spans="1:57" ht="24" customHeight="1" thickBot="1" x14ac:dyDescent="0.25">
      <c r="A15" s="200"/>
      <c r="B15" s="302" t="s">
        <v>4</v>
      </c>
      <c r="C15" s="303"/>
      <c r="D15" s="143">
        <f>D14+D12+D11+D9+D7+D6+D5</f>
        <v>1</v>
      </c>
      <c r="E15" s="304">
        <f>G12+E8+E4+E10</f>
        <v>0</v>
      </c>
      <c r="F15" s="305"/>
      <c r="G15" s="306"/>
      <c r="H15" s="304">
        <f>J12+H8+H4</f>
        <v>0</v>
      </c>
      <c r="I15" s="305"/>
      <c r="J15" s="306"/>
    </row>
    <row r="16" spans="1:57" ht="27.75" customHeight="1" thickBot="1" x14ac:dyDescent="0.25">
      <c r="A16" s="307" t="s">
        <v>68</v>
      </c>
      <c r="B16" s="309" t="s">
        <v>24</v>
      </c>
      <c r="C16" s="310"/>
      <c r="D16" s="199">
        <v>80</v>
      </c>
      <c r="E16" s="311" t="str">
        <f>IF(E15&gt;=$D$16,"V","X")</f>
        <v>X</v>
      </c>
      <c r="F16" s="312"/>
      <c r="G16" s="313"/>
      <c r="H16" s="311" t="str">
        <f>IF(H15&gt;=$D$16,"V","X")</f>
        <v>X</v>
      </c>
      <c r="I16" s="312"/>
      <c r="J16" s="313"/>
    </row>
    <row r="17" spans="1:10" ht="27.75" customHeight="1" thickBot="1" x14ac:dyDescent="0.25">
      <c r="A17" s="308"/>
      <c r="B17" s="314" t="s">
        <v>74</v>
      </c>
      <c r="C17" s="315"/>
      <c r="D17" s="196">
        <v>80</v>
      </c>
      <c r="E17" s="197"/>
      <c r="F17" s="197"/>
      <c r="G17" s="197"/>
      <c r="H17" s="197"/>
      <c r="I17" s="197"/>
      <c r="J17" s="198"/>
    </row>
  </sheetData>
  <sheetProtection selectLockedCells="1" selectUnlockedCells="1"/>
  <mergeCells count="42">
    <mergeCell ref="B14:C14"/>
    <mergeCell ref="B15:C15"/>
    <mergeCell ref="E15:G15"/>
    <mergeCell ref="H15:J15"/>
    <mergeCell ref="A16:A17"/>
    <mergeCell ref="B16:C16"/>
    <mergeCell ref="E16:G16"/>
    <mergeCell ref="H16:J16"/>
    <mergeCell ref="B17:C17"/>
    <mergeCell ref="B11:C11"/>
    <mergeCell ref="E11:F11"/>
    <mergeCell ref="H11:I11"/>
    <mergeCell ref="B12:C12"/>
    <mergeCell ref="B13:C13"/>
    <mergeCell ref="E13:G13"/>
    <mergeCell ref="H13:J13"/>
    <mergeCell ref="B9:C9"/>
    <mergeCell ref="E9:F9"/>
    <mergeCell ref="H9:I9"/>
    <mergeCell ref="B10:C10"/>
    <mergeCell ref="E10:G10"/>
    <mergeCell ref="H10:J10"/>
    <mergeCell ref="B6:C6"/>
    <mergeCell ref="B7:C7"/>
    <mergeCell ref="E7:F7"/>
    <mergeCell ref="H7:I7"/>
    <mergeCell ref="B8:C8"/>
    <mergeCell ref="E8:G8"/>
    <mergeCell ref="H8:J8"/>
    <mergeCell ref="B4:C4"/>
    <mergeCell ref="E4:G4"/>
    <mergeCell ref="H4:J4"/>
    <mergeCell ref="B5:C5"/>
    <mergeCell ref="E5:F5"/>
    <mergeCell ref="H5:I5"/>
    <mergeCell ref="B1:C3"/>
    <mergeCell ref="E1:G1"/>
    <mergeCell ref="H1:J1"/>
    <mergeCell ref="E2:G2"/>
    <mergeCell ref="H2:J2"/>
    <mergeCell ref="E3:F3"/>
    <mergeCell ref="H3:I3"/>
  </mergeCells>
  <conditionalFormatting sqref="E13:J13">
    <cfRule type="containsText" dxfId="18" priority="3" operator="containsText" text="X">
      <formula>NOT(ISERROR(SEARCH("X",E13)))</formula>
    </cfRule>
    <cfRule type="containsText" dxfId="17" priority="4" operator="containsText" text="V">
      <formula>NOT(ISERROR(SEARCH("V",E13)))</formula>
    </cfRule>
  </conditionalFormatting>
  <conditionalFormatting sqref="E16:J17">
    <cfRule type="containsText" dxfId="16" priority="1" operator="containsText" text="X">
      <formula>NOT(ISERROR(SEARCH("X",E16)))</formula>
    </cfRule>
    <cfRule type="containsText" dxfId="15" priority="2" operator="containsText" text="V">
      <formula>NOT(ISERROR(SEARCH("V",E16)))</formula>
    </cfRule>
  </conditionalFormatting>
  <dataValidations count="2">
    <dataValidation operator="lessThanOrEqual" allowBlank="1" showInputMessage="1" showErrorMessage="1" sqref="H14 E14" xr:uid="{02FD1C5E-E77E-427B-BD43-615C0BFD9EE5}"/>
    <dataValidation type="list" allowBlank="1" showInputMessage="1" showErrorMessage="1" sqref="E9 H9" xr:uid="{917CC267-D0EC-4834-8200-4D8E4E448B7F}">
      <formula1>"בעל תואר שני רלוונטי, חסר"</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8236D-48C7-4360-90A4-3FB42DACE96C}">
  <dimension ref="A1:BE17"/>
  <sheetViews>
    <sheetView rightToLeft="1" topLeftCell="A8" zoomScale="55" zoomScaleNormal="55" workbookViewId="0">
      <selection activeCell="D14" sqref="D14"/>
    </sheetView>
  </sheetViews>
  <sheetFormatPr defaultRowHeight="14.25" x14ac:dyDescent="0.2"/>
  <cols>
    <col min="1" max="1" width="11.75" customWidth="1"/>
    <col min="2" max="2" width="12.75" customWidth="1"/>
    <col min="3" max="3" width="77.75" customWidth="1"/>
    <col min="4" max="4" width="13.5" customWidth="1"/>
    <col min="5" max="5" width="10.75" customWidth="1"/>
    <col min="6" max="6" width="12.375" customWidth="1"/>
    <col min="7" max="7" width="10.125" customWidth="1"/>
    <col min="8" max="8" width="11.25" customWidth="1"/>
    <col min="9" max="9" width="12.375" customWidth="1"/>
    <col min="10" max="10" width="10.125" customWidth="1"/>
  </cols>
  <sheetData>
    <row r="1" spans="1:57" ht="29.45" customHeight="1" x14ac:dyDescent="0.2">
      <c r="A1" s="38"/>
      <c r="B1" s="251" t="s">
        <v>16</v>
      </c>
      <c r="C1" s="252"/>
      <c r="D1" s="15" t="s">
        <v>72</v>
      </c>
      <c r="E1" s="251">
        <v>1</v>
      </c>
      <c r="F1" s="257"/>
      <c r="G1" s="258"/>
      <c r="H1" s="251">
        <v>2</v>
      </c>
      <c r="I1" s="257"/>
      <c r="J1" s="258"/>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row>
    <row r="2" spans="1:57" ht="22.9" customHeight="1" thickBot="1" x14ac:dyDescent="0.25">
      <c r="A2" s="39"/>
      <c r="B2" s="253"/>
      <c r="C2" s="254"/>
      <c r="D2" s="17" t="s">
        <v>17</v>
      </c>
      <c r="E2" s="259"/>
      <c r="F2" s="260"/>
      <c r="G2" s="261"/>
      <c r="H2" s="259"/>
      <c r="I2" s="260"/>
      <c r="J2" s="261"/>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row>
    <row r="3" spans="1:57" ht="32.450000000000003" customHeight="1" thickBot="1" x14ac:dyDescent="0.25">
      <c r="A3" s="40" t="s">
        <v>15</v>
      </c>
      <c r="B3" s="255"/>
      <c r="C3" s="256"/>
      <c r="D3" s="19" t="s">
        <v>2</v>
      </c>
      <c r="E3" s="262" t="s">
        <v>75</v>
      </c>
      <c r="F3" s="263"/>
      <c r="G3" s="20" t="s">
        <v>3</v>
      </c>
      <c r="H3" s="262" t="s">
        <v>75</v>
      </c>
      <c r="I3" s="263"/>
      <c r="J3" s="20" t="s">
        <v>3</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row>
    <row r="4" spans="1:57" ht="22.15" customHeight="1" thickBot="1" x14ac:dyDescent="0.25">
      <c r="A4" s="144"/>
      <c r="B4" s="264" t="s">
        <v>18</v>
      </c>
      <c r="C4" s="265"/>
      <c r="D4" s="18">
        <f>SUM(D5:D7)</f>
        <v>0.25</v>
      </c>
      <c r="E4" s="266">
        <f>SUM(G5:G7)</f>
        <v>0</v>
      </c>
      <c r="F4" s="267"/>
      <c r="G4" s="268"/>
      <c r="H4" s="269"/>
      <c r="I4" s="270"/>
      <c r="J4" s="271"/>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row>
    <row r="5" spans="1:57" s="5" customFormat="1" ht="69" customHeight="1" thickBot="1" x14ac:dyDescent="0.25">
      <c r="A5" s="231" t="s">
        <v>131</v>
      </c>
      <c r="B5" s="272" t="s">
        <v>134</v>
      </c>
      <c r="C5" s="273"/>
      <c r="D5" s="179">
        <v>0.1</v>
      </c>
      <c r="E5" s="274"/>
      <c r="F5" s="275"/>
      <c r="G5" s="180"/>
      <c r="H5" s="274"/>
      <c r="I5" s="275"/>
      <c r="J5" s="180"/>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s="13" customFormat="1" ht="69" customHeight="1" x14ac:dyDescent="0.2">
      <c r="A6" s="108" t="s">
        <v>132</v>
      </c>
      <c r="B6" s="276" t="s">
        <v>135</v>
      </c>
      <c r="C6" s="277"/>
      <c r="D6" s="24">
        <v>0.1</v>
      </c>
      <c r="E6" s="177"/>
      <c r="F6" s="178"/>
      <c r="G6" s="23"/>
      <c r="H6" s="177"/>
      <c r="I6" s="178"/>
      <c r="J6" s="23"/>
    </row>
    <row r="7" spans="1:57" ht="239.25" customHeight="1" thickBot="1" x14ac:dyDescent="0.25">
      <c r="A7" s="232" t="s">
        <v>133</v>
      </c>
      <c r="B7" s="278" t="s">
        <v>136</v>
      </c>
      <c r="C7" s="279"/>
      <c r="D7" s="181">
        <v>0.05</v>
      </c>
      <c r="E7" s="280"/>
      <c r="F7" s="281"/>
      <c r="G7" s="182"/>
      <c r="H7" s="280"/>
      <c r="I7" s="281"/>
      <c r="J7" s="182"/>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ht="18.600000000000001" customHeight="1" thickBot="1" x14ac:dyDescent="0.25">
      <c r="A8" s="183"/>
      <c r="B8" s="264" t="s">
        <v>65</v>
      </c>
      <c r="C8" s="265"/>
      <c r="D8" s="18">
        <f>SUM(D9:D9)</f>
        <v>0.1</v>
      </c>
      <c r="E8" s="282">
        <f>G9+G14</f>
        <v>0</v>
      </c>
      <c r="F8" s="283"/>
      <c r="G8" s="284"/>
      <c r="H8" s="282">
        <f>J9+J14</f>
        <v>0</v>
      </c>
      <c r="I8" s="283"/>
      <c r="J8" s="284"/>
      <c r="K8" s="13"/>
      <c r="L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66.599999999999994" customHeight="1" thickBot="1" x14ac:dyDescent="0.25">
      <c r="A9" s="232" t="s">
        <v>138</v>
      </c>
      <c r="B9" s="285" t="s">
        <v>137</v>
      </c>
      <c r="C9" s="286"/>
      <c r="D9" s="184">
        <v>0.1</v>
      </c>
      <c r="E9" s="287"/>
      <c r="F9" s="288"/>
      <c r="G9" s="185"/>
      <c r="H9" s="287"/>
      <c r="I9" s="288"/>
      <c r="J9" s="185"/>
      <c r="K9" s="13"/>
      <c r="L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ht="17.45" customHeight="1" thickBot="1" x14ac:dyDescent="0.25">
      <c r="A10" s="183"/>
      <c r="B10" s="264" t="s">
        <v>66</v>
      </c>
      <c r="C10" s="265"/>
      <c r="D10" s="18">
        <f>SUM(D11:D11)</f>
        <v>0.1</v>
      </c>
      <c r="E10" s="282">
        <f>G11+G17</f>
        <v>0</v>
      </c>
      <c r="F10" s="283"/>
      <c r="G10" s="284"/>
      <c r="H10" s="282">
        <f>J1+J17</f>
        <v>0</v>
      </c>
      <c r="I10" s="283"/>
      <c r="J10" s="284"/>
      <c r="K10" s="13"/>
      <c r="L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row>
    <row r="11" spans="1:57" ht="138.75" customHeight="1" thickBot="1" x14ac:dyDescent="0.25">
      <c r="A11" s="186" t="s">
        <v>140</v>
      </c>
      <c r="B11" s="289" t="s">
        <v>139</v>
      </c>
      <c r="C11" s="290"/>
      <c r="D11" s="187">
        <v>0.1</v>
      </c>
      <c r="E11" s="291"/>
      <c r="F11" s="292"/>
      <c r="G11" s="188"/>
      <c r="H11" s="291"/>
      <c r="I11" s="292"/>
      <c r="J11" s="189"/>
      <c r="K11" s="13"/>
      <c r="L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ht="86.45" customHeight="1" thickBot="1" x14ac:dyDescent="0.25">
      <c r="A12" s="192" t="s">
        <v>141</v>
      </c>
      <c r="B12" s="293" t="s">
        <v>142</v>
      </c>
      <c r="C12" s="294"/>
      <c r="D12" s="25">
        <v>0.35</v>
      </c>
      <c r="E12" s="193" t="s">
        <v>23</v>
      </c>
      <c r="F12" s="194">
        <f>'תכני הפעילות המוצעת'!F21</f>
        <v>0</v>
      </c>
      <c r="G12" s="195">
        <f>$D$12*F$12</f>
        <v>0</v>
      </c>
      <c r="H12" s="193" t="s">
        <v>23</v>
      </c>
      <c r="I12" s="194">
        <f>'תכני הפעילות המוצעת'!H21</f>
        <v>0</v>
      </c>
      <c r="J12" s="195">
        <f>$D$12*I$12</f>
        <v>0</v>
      </c>
      <c r="K12" s="13"/>
      <c r="L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row>
    <row r="13" spans="1:57" ht="35.450000000000003" customHeight="1" thickBot="1" x14ac:dyDescent="0.25">
      <c r="A13" s="85" t="s">
        <v>55</v>
      </c>
      <c r="B13" s="295" t="s">
        <v>73</v>
      </c>
      <c r="C13" s="296"/>
      <c r="D13" s="190">
        <v>21</v>
      </c>
      <c r="E13" s="297" t="str">
        <f>IF(F12&gt;=$D$13,"V","X")</f>
        <v>X</v>
      </c>
      <c r="F13" s="298"/>
      <c r="G13" s="299"/>
      <c r="H13" s="297" t="str">
        <f>IF(I12&gt;=$D$13,"V","X")</f>
        <v>X</v>
      </c>
      <c r="I13" s="298"/>
      <c r="J13" s="299"/>
      <c r="K13" s="13"/>
      <c r="L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row>
    <row r="14" spans="1:57" ht="43.9" customHeight="1" thickBot="1" x14ac:dyDescent="0.25">
      <c r="A14" s="232" t="s">
        <v>41</v>
      </c>
      <c r="B14" s="300" t="s">
        <v>67</v>
      </c>
      <c r="C14" s="301"/>
      <c r="D14" s="191">
        <v>0.2</v>
      </c>
      <c r="E14" s="35" t="s">
        <v>22</v>
      </c>
      <c r="F14" s="36">
        <f>ראיון!C9</f>
        <v>0</v>
      </c>
      <c r="G14" s="37">
        <f>$D$14*F$14</f>
        <v>0</v>
      </c>
      <c r="H14" s="35" t="s">
        <v>22</v>
      </c>
      <c r="I14" s="36">
        <f>ראיון!E9</f>
        <v>0</v>
      </c>
      <c r="J14" s="37">
        <f>$D$14*I$14</f>
        <v>0</v>
      </c>
      <c r="K14" s="13"/>
      <c r="L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row>
    <row r="15" spans="1:57" ht="24" customHeight="1" thickBot="1" x14ac:dyDescent="0.25">
      <c r="A15" s="200"/>
      <c r="B15" s="302" t="s">
        <v>4</v>
      </c>
      <c r="C15" s="303"/>
      <c r="D15" s="143">
        <f>D14+D12+D11+D9+D7+D6+D5</f>
        <v>1</v>
      </c>
      <c r="E15" s="304">
        <f>G12+E8+E4+E10</f>
        <v>0</v>
      </c>
      <c r="F15" s="305"/>
      <c r="G15" s="306"/>
      <c r="H15" s="304">
        <f>J12+H8+H4</f>
        <v>0</v>
      </c>
      <c r="I15" s="305"/>
      <c r="J15" s="306"/>
    </row>
    <row r="16" spans="1:57" ht="27.75" customHeight="1" thickBot="1" x14ac:dyDescent="0.25">
      <c r="A16" s="307" t="s">
        <v>68</v>
      </c>
      <c r="B16" s="309" t="s">
        <v>24</v>
      </c>
      <c r="C16" s="310"/>
      <c r="D16" s="199">
        <v>80</v>
      </c>
      <c r="E16" s="311" t="str">
        <f>IF(E15&gt;=$D$16,"V","X")</f>
        <v>X</v>
      </c>
      <c r="F16" s="312"/>
      <c r="G16" s="313"/>
      <c r="H16" s="311" t="str">
        <f>IF(H15&gt;=$D$16,"V","X")</f>
        <v>X</v>
      </c>
      <c r="I16" s="312"/>
      <c r="J16" s="313"/>
    </row>
    <row r="17" spans="1:10" ht="27.75" customHeight="1" thickBot="1" x14ac:dyDescent="0.25">
      <c r="A17" s="308"/>
      <c r="B17" s="314" t="s">
        <v>74</v>
      </c>
      <c r="C17" s="315"/>
      <c r="D17" s="196">
        <v>80</v>
      </c>
      <c r="E17" s="197"/>
      <c r="F17" s="197"/>
      <c r="G17" s="197"/>
      <c r="H17" s="197"/>
      <c r="I17" s="197"/>
      <c r="J17" s="198"/>
    </row>
  </sheetData>
  <sheetProtection selectLockedCells="1" selectUnlockedCells="1"/>
  <mergeCells count="42">
    <mergeCell ref="B14:C14"/>
    <mergeCell ref="B15:C15"/>
    <mergeCell ref="E15:G15"/>
    <mergeCell ref="H15:J15"/>
    <mergeCell ref="A16:A17"/>
    <mergeCell ref="B16:C16"/>
    <mergeCell ref="E16:G16"/>
    <mergeCell ref="H16:J16"/>
    <mergeCell ref="B17:C17"/>
    <mergeCell ref="B11:C11"/>
    <mergeCell ref="E11:F11"/>
    <mergeCell ref="H11:I11"/>
    <mergeCell ref="B12:C12"/>
    <mergeCell ref="B13:C13"/>
    <mergeCell ref="E13:G13"/>
    <mergeCell ref="H13:J13"/>
    <mergeCell ref="B9:C9"/>
    <mergeCell ref="E9:F9"/>
    <mergeCell ref="H9:I9"/>
    <mergeCell ref="B10:C10"/>
    <mergeCell ref="E10:G10"/>
    <mergeCell ref="H10:J10"/>
    <mergeCell ref="B6:C6"/>
    <mergeCell ref="B7:C7"/>
    <mergeCell ref="E7:F7"/>
    <mergeCell ref="H7:I7"/>
    <mergeCell ref="B8:C8"/>
    <mergeCell ref="E8:G8"/>
    <mergeCell ref="H8:J8"/>
    <mergeCell ref="B4:C4"/>
    <mergeCell ref="E4:G4"/>
    <mergeCell ref="H4:J4"/>
    <mergeCell ref="B5:C5"/>
    <mergeCell ref="E5:F5"/>
    <mergeCell ref="H5:I5"/>
    <mergeCell ref="B1:C3"/>
    <mergeCell ref="E1:G1"/>
    <mergeCell ref="H1:J1"/>
    <mergeCell ref="E2:G2"/>
    <mergeCell ref="H2:J2"/>
    <mergeCell ref="E3:F3"/>
    <mergeCell ref="H3:I3"/>
  </mergeCells>
  <conditionalFormatting sqref="E13:J13">
    <cfRule type="containsText" dxfId="14" priority="3" operator="containsText" text="X">
      <formula>NOT(ISERROR(SEARCH("X",E13)))</formula>
    </cfRule>
    <cfRule type="containsText" dxfId="13" priority="4" operator="containsText" text="V">
      <formula>NOT(ISERROR(SEARCH("V",E13)))</formula>
    </cfRule>
  </conditionalFormatting>
  <conditionalFormatting sqref="E16:J17">
    <cfRule type="containsText" dxfId="12" priority="1" operator="containsText" text="X">
      <formula>NOT(ISERROR(SEARCH("X",E16)))</formula>
    </cfRule>
    <cfRule type="containsText" dxfId="11" priority="2" operator="containsText" text="V">
      <formula>NOT(ISERROR(SEARCH("V",E16)))</formula>
    </cfRule>
  </conditionalFormatting>
  <dataValidations count="2">
    <dataValidation type="list" allowBlank="1" showInputMessage="1" showErrorMessage="1" sqref="E9 H9" xr:uid="{BB4EDB60-49AE-4899-AA4D-D308EA127BA7}">
      <formula1>"בעל תואר שני רלוונטי, חסר"</formula1>
    </dataValidation>
    <dataValidation operator="lessThanOrEqual" allowBlank="1" showInputMessage="1" showErrorMessage="1" sqref="H14 E14" xr:uid="{E76CB923-D70D-4563-B5C7-DE0943195BDB}"/>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EE60E-0A22-400C-9D4B-A8EF5CD9D1F8}">
  <dimension ref="A1:BE17"/>
  <sheetViews>
    <sheetView rightToLeft="1" topLeftCell="A8" zoomScale="55" zoomScaleNormal="55" workbookViewId="0">
      <selection activeCell="D14" sqref="D14"/>
    </sheetView>
  </sheetViews>
  <sheetFormatPr defaultRowHeight="14.25" x14ac:dyDescent="0.2"/>
  <cols>
    <col min="1" max="1" width="11.75" customWidth="1"/>
    <col min="2" max="2" width="12.75" customWidth="1"/>
    <col min="3" max="3" width="77.75" customWidth="1"/>
    <col min="4" max="4" width="13.5" customWidth="1"/>
    <col min="5" max="5" width="10.75" customWidth="1"/>
    <col min="6" max="6" width="12.375" customWidth="1"/>
    <col min="7" max="7" width="10.125" customWidth="1"/>
    <col min="8" max="8" width="11.25" customWidth="1"/>
    <col min="9" max="9" width="12.375" customWidth="1"/>
    <col min="10" max="10" width="10.125" customWidth="1"/>
  </cols>
  <sheetData>
    <row r="1" spans="1:57" ht="29.45" customHeight="1" x14ac:dyDescent="0.2">
      <c r="A1" s="38"/>
      <c r="B1" s="251" t="s">
        <v>16</v>
      </c>
      <c r="C1" s="252"/>
      <c r="D1" s="15" t="s">
        <v>72</v>
      </c>
      <c r="E1" s="251">
        <v>1</v>
      </c>
      <c r="F1" s="257"/>
      <c r="G1" s="258"/>
      <c r="H1" s="251">
        <v>2</v>
      </c>
      <c r="I1" s="257"/>
      <c r="J1" s="258"/>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row>
    <row r="2" spans="1:57" ht="22.9" customHeight="1" thickBot="1" x14ac:dyDescent="0.25">
      <c r="A2" s="39"/>
      <c r="B2" s="253"/>
      <c r="C2" s="254"/>
      <c r="D2" s="17" t="s">
        <v>17</v>
      </c>
      <c r="E2" s="259"/>
      <c r="F2" s="260"/>
      <c r="G2" s="261"/>
      <c r="H2" s="259"/>
      <c r="I2" s="260"/>
      <c r="J2" s="261"/>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row>
    <row r="3" spans="1:57" ht="32.450000000000003" customHeight="1" thickBot="1" x14ac:dyDescent="0.25">
      <c r="A3" s="40" t="s">
        <v>15</v>
      </c>
      <c r="B3" s="255"/>
      <c r="C3" s="256"/>
      <c r="D3" s="19" t="s">
        <v>2</v>
      </c>
      <c r="E3" s="262" t="s">
        <v>75</v>
      </c>
      <c r="F3" s="263"/>
      <c r="G3" s="20" t="s">
        <v>3</v>
      </c>
      <c r="H3" s="262" t="s">
        <v>75</v>
      </c>
      <c r="I3" s="263"/>
      <c r="J3" s="20" t="s">
        <v>3</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row>
    <row r="4" spans="1:57" ht="22.15" customHeight="1" thickBot="1" x14ac:dyDescent="0.25">
      <c r="A4" s="144"/>
      <c r="B4" s="264" t="s">
        <v>18</v>
      </c>
      <c r="C4" s="265"/>
      <c r="D4" s="18">
        <f>SUM(D5:D7)</f>
        <v>0.25</v>
      </c>
      <c r="E4" s="266">
        <f>SUM(G5:G7)</f>
        <v>0</v>
      </c>
      <c r="F4" s="267"/>
      <c r="G4" s="268"/>
      <c r="H4" s="269"/>
      <c r="I4" s="270"/>
      <c r="J4" s="271"/>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row>
    <row r="5" spans="1:57" s="5" customFormat="1" ht="69" customHeight="1" thickBot="1" x14ac:dyDescent="0.25">
      <c r="A5" s="231" t="s">
        <v>131</v>
      </c>
      <c r="B5" s="272" t="s">
        <v>134</v>
      </c>
      <c r="C5" s="273"/>
      <c r="D5" s="179">
        <v>0.1</v>
      </c>
      <c r="E5" s="274"/>
      <c r="F5" s="275"/>
      <c r="G5" s="180"/>
      <c r="H5" s="274"/>
      <c r="I5" s="275"/>
      <c r="J5" s="180"/>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s="13" customFormat="1" ht="69" customHeight="1" x14ac:dyDescent="0.2">
      <c r="A6" s="108" t="s">
        <v>132</v>
      </c>
      <c r="B6" s="276" t="s">
        <v>135</v>
      </c>
      <c r="C6" s="277"/>
      <c r="D6" s="24">
        <v>0.1</v>
      </c>
      <c r="E6" s="177"/>
      <c r="F6" s="178"/>
      <c r="G6" s="23"/>
      <c r="H6" s="177"/>
      <c r="I6" s="178"/>
      <c r="J6" s="23"/>
    </row>
    <row r="7" spans="1:57" ht="239.25" customHeight="1" thickBot="1" x14ac:dyDescent="0.25">
      <c r="A7" s="232" t="s">
        <v>133</v>
      </c>
      <c r="B7" s="278" t="s">
        <v>136</v>
      </c>
      <c r="C7" s="279"/>
      <c r="D7" s="181">
        <v>0.05</v>
      </c>
      <c r="E7" s="280"/>
      <c r="F7" s="281"/>
      <c r="G7" s="182"/>
      <c r="H7" s="280"/>
      <c r="I7" s="281"/>
      <c r="J7" s="182"/>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ht="18.600000000000001" customHeight="1" thickBot="1" x14ac:dyDescent="0.25">
      <c r="A8" s="183"/>
      <c r="B8" s="264" t="s">
        <v>65</v>
      </c>
      <c r="C8" s="265"/>
      <c r="D8" s="18">
        <f>SUM(D9:D9)</f>
        <v>0.1</v>
      </c>
      <c r="E8" s="282">
        <f>G9+G14</f>
        <v>0</v>
      </c>
      <c r="F8" s="283"/>
      <c r="G8" s="284"/>
      <c r="H8" s="282">
        <f>J9+J14</f>
        <v>0</v>
      </c>
      <c r="I8" s="283"/>
      <c r="J8" s="284"/>
      <c r="K8" s="13"/>
      <c r="L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66.599999999999994" customHeight="1" thickBot="1" x14ac:dyDescent="0.25">
      <c r="A9" s="232" t="s">
        <v>138</v>
      </c>
      <c r="B9" s="285" t="s">
        <v>137</v>
      </c>
      <c r="C9" s="286"/>
      <c r="D9" s="184">
        <v>0.1</v>
      </c>
      <c r="E9" s="287"/>
      <c r="F9" s="288"/>
      <c r="G9" s="185"/>
      <c r="H9" s="287"/>
      <c r="I9" s="288"/>
      <c r="J9" s="185"/>
      <c r="K9" s="13"/>
      <c r="L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ht="17.45" customHeight="1" thickBot="1" x14ac:dyDescent="0.25">
      <c r="A10" s="183"/>
      <c r="B10" s="264" t="s">
        <v>66</v>
      </c>
      <c r="C10" s="265"/>
      <c r="D10" s="18">
        <f>SUM(D11:D11)</f>
        <v>0.1</v>
      </c>
      <c r="E10" s="282">
        <f>G11+G17</f>
        <v>0</v>
      </c>
      <c r="F10" s="283"/>
      <c r="G10" s="284"/>
      <c r="H10" s="282">
        <f>J1+J17</f>
        <v>0</v>
      </c>
      <c r="I10" s="283"/>
      <c r="J10" s="284"/>
      <c r="K10" s="13"/>
      <c r="L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row>
    <row r="11" spans="1:57" ht="138.75" customHeight="1" thickBot="1" x14ac:dyDescent="0.25">
      <c r="A11" s="186" t="s">
        <v>140</v>
      </c>
      <c r="B11" s="289" t="s">
        <v>139</v>
      </c>
      <c r="C11" s="290"/>
      <c r="D11" s="187">
        <v>0.1</v>
      </c>
      <c r="E11" s="291"/>
      <c r="F11" s="292"/>
      <c r="G11" s="188"/>
      <c r="H11" s="291"/>
      <c r="I11" s="292"/>
      <c r="J11" s="189"/>
      <c r="K11" s="13"/>
      <c r="L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ht="86.45" customHeight="1" thickBot="1" x14ac:dyDescent="0.25">
      <c r="A12" s="192" t="s">
        <v>141</v>
      </c>
      <c r="B12" s="293" t="s">
        <v>142</v>
      </c>
      <c r="C12" s="294"/>
      <c r="D12" s="25">
        <v>0.35</v>
      </c>
      <c r="E12" s="193" t="s">
        <v>23</v>
      </c>
      <c r="F12" s="194">
        <f>'תכני הפעילות המוצעת'!F21</f>
        <v>0</v>
      </c>
      <c r="G12" s="195">
        <f>$D$12*F$12</f>
        <v>0</v>
      </c>
      <c r="H12" s="193" t="s">
        <v>23</v>
      </c>
      <c r="I12" s="194">
        <f>'תכני הפעילות המוצעת'!H21</f>
        <v>0</v>
      </c>
      <c r="J12" s="195">
        <f>$D$12*I$12</f>
        <v>0</v>
      </c>
      <c r="K12" s="13"/>
      <c r="L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row>
    <row r="13" spans="1:57" ht="35.450000000000003" customHeight="1" thickBot="1" x14ac:dyDescent="0.25">
      <c r="A13" s="85" t="s">
        <v>55</v>
      </c>
      <c r="B13" s="295" t="s">
        <v>73</v>
      </c>
      <c r="C13" s="296"/>
      <c r="D13" s="190">
        <v>21</v>
      </c>
      <c r="E13" s="297" t="str">
        <f>IF(F12&gt;=$D$13,"V","X")</f>
        <v>X</v>
      </c>
      <c r="F13" s="298"/>
      <c r="G13" s="299"/>
      <c r="H13" s="297" t="str">
        <f>IF(I12&gt;=$D$13,"V","X")</f>
        <v>X</v>
      </c>
      <c r="I13" s="298"/>
      <c r="J13" s="299"/>
      <c r="K13" s="13"/>
      <c r="L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row>
    <row r="14" spans="1:57" ht="43.9" customHeight="1" thickBot="1" x14ac:dyDescent="0.25">
      <c r="A14" s="232" t="s">
        <v>41</v>
      </c>
      <c r="B14" s="300" t="s">
        <v>67</v>
      </c>
      <c r="C14" s="301"/>
      <c r="D14" s="191">
        <v>0.2</v>
      </c>
      <c r="E14" s="35" t="s">
        <v>22</v>
      </c>
      <c r="F14" s="36">
        <f>ראיון!C9</f>
        <v>0</v>
      </c>
      <c r="G14" s="37">
        <f>$D$14*F$14</f>
        <v>0</v>
      </c>
      <c r="H14" s="35" t="s">
        <v>22</v>
      </c>
      <c r="I14" s="36">
        <f>ראיון!E9</f>
        <v>0</v>
      </c>
      <c r="J14" s="37">
        <f>$D$14*I$14</f>
        <v>0</v>
      </c>
      <c r="K14" s="13"/>
      <c r="L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row>
    <row r="15" spans="1:57" ht="24" customHeight="1" thickBot="1" x14ac:dyDescent="0.25">
      <c r="A15" s="200"/>
      <c r="B15" s="302" t="s">
        <v>4</v>
      </c>
      <c r="C15" s="303"/>
      <c r="D15" s="143">
        <f>D14+D12+D11+D9+D7+D6+D5</f>
        <v>1</v>
      </c>
      <c r="E15" s="304">
        <f>G12+E8+E4+E10</f>
        <v>0</v>
      </c>
      <c r="F15" s="305"/>
      <c r="G15" s="306"/>
      <c r="H15" s="304">
        <f>J12+H8+H4</f>
        <v>0</v>
      </c>
      <c r="I15" s="305"/>
      <c r="J15" s="306"/>
    </row>
    <row r="16" spans="1:57" ht="27.75" customHeight="1" thickBot="1" x14ac:dyDescent="0.25">
      <c r="A16" s="307" t="s">
        <v>68</v>
      </c>
      <c r="B16" s="309" t="s">
        <v>24</v>
      </c>
      <c r="C16" s="310"/>
      <c r="D16" s="199">
        <v>80</v>
      </c>
      <c r="E16" s="311" t="str">
        <f>IF(E15&gt;=$D$16,"V","X")</f>
        <v>X</v>
      </c>
      <c r="F16" s="312"/>
      <c r="G16" s="313"/>
      <c r="H16" s="311" t="str">
        <f>IF(H15&gt;=$D$16,"V","X")</f>
        <v>X</v>
      </c>
      <c r="I16" s="312"/>
      <c r="J16" s="313"/>
    </row>
    <row r="17" spans="1:10" ht="27.75" customHeight="1" thickBot="1" x14ac:dyDescent="0.25">
      <c r="A17" s="308"/>
      <c r="B17" s="314" t="s">
        <v>74</v>
      </c>
      <c r="C17" s="315"/>
      <c r="D17" s="196">
        <v>80</v>
      </c>
      <c r="E17" s="197"/>
      <c r="F17" s="197"/>
      <c r="G17" s="197"/>
      <c r="H17" s="197"/>
      <c r="I17" s="197"/>
      <c r="J17" s="198"/>
    </row>
  </sheetData>
  <sheetProtection selectLockedCells="1" selectUnlockedCells="1"/>
  <mergeCells count="42">
    <mergeCell ref="B14:C14"/>
    <mergeCell ref="B15:C15"/>
    <mergeCell ref="E15:G15"/>
    <mergeCell ref="H15:J15"/>
    <mergeCell ref="A16:A17"/>
    <mergeCell ref="B16:C16"/>
    <mergeCell ref="E16:G16"/>
    <mergeCell ref="H16:J16"/>
    <mergeCell ref="B17:C17"/>
    <mergeCell ref="B11:C11"/>
    <mergeCell ref="E11:F11"/>
    <mergeCell ref="H11:I11"/>
    <mergeCell ref="B12:C12"/>
    <mergeCell ref="B13:C13"/>
    <mergeCell ref="E13:G13"/>
    <mergeCell ref="H13:J13"/>
    <mergeCell ref="B9:C9"/>
    <mergeCell ref="E9:F9"/>
    <mergeCell ref="H9:I9"/>
    <mergeCell ref="B10:C10"/>
    <mergeCell ref="E10:G10"/>
    <mergeCell ref="H10:J10"/>
    <mergeCell ref="B6:C6"/>
    <mergeCell ref="B7:C7"/>
    <mergeCell ref="E7:F7"/>
    <mergeCell ref="H7:I7"/>
    <mergeCell ref="B8:C8"/>
    <mergeCell ref="E8:G8"/>
    <mergeCell ref="H8:J8"/>
    <mergeCell ref="B4:C4"/>
    <mergeCell ref="E4:G4"/>
    <mergeCell ref="H4:J4"/>
    <mergeCell ref="B5:C5"/>
    <mergeCell ref="E5:F5"/>
    <mergeCell ref="H5:I5"/>
    <mergeCell ref="B1:C3"/>
    <mergeCell ref="E1:G1"/>
    <mergeCell ref="H1:J1"/>
    <mergeCell ref="E2:G2"/>
    <mergeCell ref="H2:J2"/>
    <mergeCell ref="E3:F3"/>
    <mergeCell ref="H3:I3"/>
  </mergeCells>
  <conditionalFormatting sqref="E13:J13">
    <cfRule type="containsText" dxfId="10" priority="3" operator="containsText" text="X">
      <formula>NOT(ISERROR(SEARCH("X",E13)))</formula>
    </cfRule>
    <cfRule type="containsText" dxfId="9" priority="4" operator="containsText" text="V">
      <formula>NOT(ISERROR(SEARCH("V",E13)))</formula>
    </cfRule>
  </conditionalFormatting>
  <conditionalFormatting sqref="E16:J17">
    <cfRule type="containsText" dxfId="8" priority="1" operator="containsText" text="X">
      <formula>NOT(ISERROR(SEARCH("X",E16)))</formula>
    </cfRule>
    <cfRule type="containsText" dxfId="7" priority="2" operator="containsText" text="V">
      <formula>NOT(ISERROR(SEARCH("V",E16)))</formula>
    </cfRule>
  </conditionalFormatting>
  <dataValidations count="2">
    <dataValidation operator="lessThanOrEqual" allowBlank="1" showInputMessage="1" showErrorMessage="1" sqref="H14 E14" xr:uid="{69F1007E-193C-46B6-B426-107CE437BE01}"/>
    <dataValidation type="list" allowBlank="1" showInputMessage="1" showErrorMessage="1" sqref="E9 H9" xr:uid="{2D3007A8-4863-4A9F-A0E9-1ECB7ADF029C}">
      <formula1>"בעל תואר שני רלוונטי, חסר"</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13"/>
  <sheetViews>
    <sheetView rightToLeft="1" zoomScaleNormal="100" workbookViewId="0">
      <pane xSplit="2" topLeftCell="C1" activePane="topRight" state="frozen"/>
      <selection pane="topRight" activeCell="B15" sqref="B15"/>
    </sheetView>
  </sheetViews>
  <sheetFormatPr defaultRowHeight="14.25" x14ac:dyDescent="0.2"/>
  <cols>
    <col min="2" max="2" width="55" customWidth="1"/>
    <col min="3" max="27" width="10.625" customWidth="1"/>
  </cols>
  <sheetData>
    <row r="1" spans="1:37" ht="27.95" customHeight="1" thickBot="1" x14ac:dyDescent="0.25">
      <c r="A1" s="64"/>
      <c r="B1" s="65"/>
      <c r="C1" s="325"/>
      <c r="D1" s="326"/>
      <c r="E1" s="326"/>
      <c r="F1" s="326"/>
      <c r="G1" s="326"/>
      <c r="H1" s="326"/>
      <c r="I1" s="326"/>
      <c r="J1" s="326"/>
      <c r="K1" s="326"/>
      <c r="L1" s="326"/>
      <c r="M1" s="326"/>
      <c r="N1" s="327"/>
      <c r="O1" s="328"/>
      <c r="Q1" s="318"/>
      <c r="R1" s="319"/>
      <c r="S1" s="319"/>
      <c r="T1" s="319"/>
      <c r="U1" s="319"/>
      <c r="V1" s="321"/>
      <c r="X1" s="322"/>
      <c r="Y1" s="323"/>
      <c r="Z1" s="323"/>
      <c r="AA1" s="324"/>
      <c r="AC1" s="318"/>
      <c r="AD1" s="319"/>
      <c r="AE1" s="319"/>
      <c r="AF1" s="319"/>
      <c r="AG1" s="319"/>
      <c r="AH1" s="320"/>
      <c r="AI1" s="320"/>
      <c r="AJ1" s="320"/>
      <c r="AK1" s="321"/>
    </row>
    <row r="2" spans="1:37" ht="15.75" x14ac:dyDescent="0.2">
      <c r="A2" s="66"/>
      <c r="B2" s="13"/>
      <c r="C2" s="69">
        <v>1</v>
      </c>
      <c r="D2" s="70">
        <v>2</v>
      </c>
      <c r="E2" s="70">
        <v>3</v>
      </c>
      <c r="F2" s="70">
        <v>4</v>
      </c>
      <c r="G2" s="70">
        <v>5</v>
      </c>
      <c r="H2" s="70">
        <v>6</v>
      </c>
      <c r="I2" s="70">
        <v>7</v>
      </c>
      <c r="J2" s="70">
        <v>8</v>
      </c>
      <c r="K2" s="70">
        <v>9</v>
      </c>
      <c r="L2" s="70">
        <v>10</v>
      </c>
      <c r="M2" s="70">
        <v>11</v>
      </c>
      <c r="N2" s="98">
        <v>12</v>
      </c>
      <c r="O2" s="71"/>
      <c r="Q2" s="69">
        <v>1</v>
      </c>
      <c r="R2" s="70">
        <v>2</v>
      </c>
      <c r="S2" s="70">
        <v>3</v>
      </c>
      <c r="T2" s="70">
        <v>4</v>
      </c>
      <c r="U2" s="70">
        <v>5</v>
      </c>
      <c r="V2" s="71"/>
      <c r="X2" s="106" t="s">
        <v>54</v>
      </c>
      <c r="Y2" s="70">
        <v>5</v>
      </c>
      <c r="Z2" s="70">
        <v>6</v>
      </c>
      <c r="AA2" s="71"/>
      <c r="AC2" s="69">
        <v>1</v>
      </c>
      <c r="AD2" s="70">
        <v>2</v>
      </c>
      <c r="AE2" s="70">
        <v>3</v>
      </c>
      <c r="AF2" s="70">
        <v>4</v>
      </c>
      <c r="AG2" s="70">
        <v>5</v>
      </c>
      <c r="AH2" s="70">
        <v>6</v>
      </c>
      <c r="AI2" s="98"/>
      <c r="AJ2" s="98"/>
      <c r="AK2" s="71"/>
    </row>
    <row r="3" spans="1:37" ht="50.45" customHeight="1" thickBot="1" x14ac:dyDescent="0.25">
      <c r="A3" s="66"/>
      <c r="B3" s="13"/>
      <c r="C3" s="81"/>
      <c r="D3" s="82"/>
      <c r="E3" s="82"/>
      <c r="F3" s="82"/>
      <c r="G3" s="82"/>
      <c r="H3" s="82"/>
      <c r="I3" s="82"/>
      <c r="J3" s="82"/>
      <c r="K3" s="82"/>
      <c r="L3" s="82"/>
      <c r="M3" s="82"/>
      <c r="N3" s="99"/>
      <c r="O3" s="83"/>
      <c r="Q3" s="81"/>
      <c r="R3" s="82"/>
      <c r="S3" s="82"/>
      <c r="T3" s="82"/>
      <c r="U3" s="82"/>
      <c r="V3" s="83"/>
      <c r="X3" s="81"/>
      <c r="Y3" s="82"/>
      <c r="Z3" s="82"/>
      <c r="AA3" s="83"/>
      <c r="AC3" s="81"/>
      <c r="AD3" s="82"/>
      <c r="AE3" s="82"/>
      <c r="AF3" s="82"/>
      <c r="AG3" s="82"/>
      <c r="AH3" s="99"/>
      <c r="AI3" s="82"/>
      <c r="AJ3" s="99"/>
      <c r="AK3" s="83"/>
    </row>
    <row r="4" spans="1:37" ht="36.6" customHeight="1" thickBot="1" x14ac:dyDescent="0.25">
      <c r="A4" s="329" t="s">
        <v>48</v>
      </c>
      <c r="B4" s="87" t="s">
        <v>45</v>
      </c>
      <c r="C4" s="96"/>
      <c r="D4" s="96"/>
      <c r="E4" s="96"/>
      <c r="F4" s="96"/>
      <c r="G4" s="96"/>
      <c r="H4" s="96"/>
      <c r="I4" s="96"/>
      <c r="J4" s="96"/>
      <c r="K4" s="96"/>
      <c r="L4" s="96"/>
      <c r="M4" s="96"/>
      <c r="N4" s="96"/>
      <c r="O4" s="97"/>
      <c r="P4" s="68"/>
      <c r="Q4" s="89"/>
      <c r="R4" s="89"/>
      <c r="S4" s="89"/>
      <c r="T4" s="89"/>
      <c r="U4" s="89"/>
      <c r="V4" s="92"/>
      <c r="W4" s="68"/>
      <c r="X4" s="89"/>
      <c r="Y4" s="89"/>
      <c r="Z4" s="89"/>
      <c r="AA4" s="96"/>
      <c r="AC4" s="96"/>
      <c r="AD4" s="96"/>
      <c r="AE4" s="96"/>
      <c r="AF4" s="96"/>
      <c r="AG4" s="96"/>
      <c r="AH4" s="96"/>
      <c r="AI4" s="96"/>
      <c r="AJ4" s="96"/>
      <c r="AK4" s="92"/>
    </row>
    <row r="5" spans="1:37" ht="36.6" customHeight="1" thickBot="1" x14ac:dyDescent="0.25">
      <c r="A5" s="330"/>
      <c r="B5" s="87" t="s">
        <v>46</v>
      </c>
      <c r="C5" s="90"/>
      <c r="D5" s="90"/>
      <c r="E5" s="90"/>
      <c r="F5" s="90"/>
      <c r="G5" s="90"/>
      <c r="H5" s="90"/>
      <c r="I5" s="90"/>
      <c r="J5" s="90"/>
      <c r="K5" s="91"/>
      <c r="L5" s="91"/>
      <c r="M5" s="91"/>
      <c r="N5" s="100"/>
      <c r="O5" s="92"/>
      <c r="P5" s="68"/>
      <c r="Q5" s="90"/>
      <c r="R5" s="90"/>
      <c r="S5" s="91"/>
      <c r="T5" s="91"/>
      <c r="U5" s="105"/>
      <c r="V5" s="92"/>
      <c r="W5" s="68"/>
      <c r="X5" s="90"/>
      <c r="Y5" s="91"/>
      <c r="Z5" s="91"/>
      <c r="AA5" s="92"/>
      <c r="AC5" s="90"/>
      <c r="AD5" s="90"/>
      <c r="AE5" s="90"/>
      <c r="AF5" s="91"/>
      <c r="AG5" s="105"/>
      <c r="AH5" s="107"/>
      <c r="AI5" s="105"/>
      <c r="AJ5" s="107"/>
      <c r="AK5" s="92"/>
    </row>
    <row r="6" spans="1:37" ht="36.6" customHeight="1" thickBot="1" x14ac:dyDescent="0.25">
      <c r="A6" s="330"/>
      <c r="B6" s="87" t="s">
        <v>47</v>
      </c>
      <c r="C6" s="90"/>
      <c r="D6" s="90"/>
      <c r="E6" s="90"/>
      <c r="F6" s="91"/>
      <c r="G6" s="91"/>
      <c r="H6" s="91"/>
      <c r="I6" s="91"/>
      <c r="J6" s="91"/>
      <c r="K6" s="91"/>
      <c r="L6" s="91"/>
      <c r="M6" s="91"/>
      <c r="N6" s="100"/>
      <c r="O6" s="92"/>
      <c r="P6" s="68"/>
      <c r="Q6" s="90"/>
      <c r="R6" s="90"/>
      <c r="S6" s="91"/>
      <c r="T6" s="91"/>
      <c r="U6" s="91"/>
      <c r="V6" s="92"/>
      <c r="W6" s="68"/>
      <c r="X6" s="90"/>
      <c r="Y6" s="91"/>
      <c r="Z6" s="91"/>
      <c r="AA6" s="92"/>
      <c r="AC6" s="90"/>
      <c r="AD6" s="90"/>
      <c r="AE6" s="90"/>
      <c r="AF6" s="91"/>
      <c r="AG6" s="91"/>
      <c r="AH6" s="100"/>
      <c r="AI6" s="91"/>
      <c r="AJ6" s="100"/>
      <c r="AK6" s="92"/>
    </row>
    <row r="7" spans="1:37" ht="36.6" customHeight="1" thickBot="1" x14ac:dyDescent="0.25">
      <c r="A7" s="330"/>
      <c r="B7" s="87" t="s">
        <v>51</v>
      </c>
      <c r="C7" s="90"/>
      <c r="D7" s="90"/>
      <c r="E7" s="90"/>
      <c r="F7" s="91"/>
      <c r="G7" s="91"/>
      <c r="H7" s="91"/>
      <c r="I7" s="91"/>
      <c r="J7" s="91"/>
      <c r="K7" s="91"/>
      <c r="L7" s="91"/>
      <c r="M7" s="91"/>
      <c r="N7" s="100"/>
      <c r="O7" s="92"/>
      <c r="P7" s="68"/>
      <c r="Q7" s="90"/>
      <c r="R7" s="90"/>
      <c r="S7" s="91"/>
      <c r="T7" s="91"/>
      <c r="U7" s="91"/>
      <c r="V7" s="92"/>
      <c r="W7" s="68"/>
      <c r="X7" s="90"/>
      <c r="Y7" s="91"/>
      <c r="Z7" s="91"/>
      <c r="AA7" s="92"/>
      <c r="AC7" s="90"/>
      <c r="AD7" s="90"/>
      <c r="AE7" s="109"/>
      <c r="AF7" s="91"/>
      <c r="AG7" s="91"/>
      <c r="AH7" s="100"/>
      <c r="AI7" s="91"/>
      <c r="AJ7" s="100"/>
      <c r="AK7" s="92"/>
    </row>
    <row r="8" spans="1:37" ht="36.6" customHeight="1" thickBot="1" x14ac:dyDescent="0.25">
      <c r="A8" s="330"/>
      <c r="B8" s="67" t="s">
        <v>44</v>
      </c>
      <c r="C8" s="90"/>
      <c r="D8" s="90"/>
      <c r="E8" s="90"/>
      <c r="F8" s="91"/>
      <c r="G8" s="91"/>
      <c r="H8" s="91"/>
      <c r="I8" s="91"/>
      <c r="J8" s="91"/>
      <c r="K8" s="91"/>
      <c r="L8" s="91"/>
      <c r="M8" s="91"/>
      <c r="N8" s="100"/>
      <c r="O8" s="92"/>
      <c r="P8" s="68"/>
      <c r="Q8" s="90"/>
      <c r="R8" s="90"/>
      <c r="S8" s="91"/>
      <c r="T8" s="91"/>
      <c r="U8" s="91"/>
      <c r="V8" s="92"/>
      <c r="W8" s="68"/>
      <c r="X8" s="90"/>
      <c r="Y8" s="91"/>
      <c r="Z8" s="91"/>
      <c r="AA8" s="92"/>
      <c r="AC8" s="90"/>
      <c r="AD8" s="90"/>
      <c r="AE8" s="91"/>
      <c r="AF8" s="91"/>
      <c r="AG8" s="91"/>
      <c r="AH8" s="100"/>
      <c r="AI8" s="91"/>
      <c r="AJ8" s="100"/>
      <c r="AK8" s="92"/>
    </row>
    <row r="9" spans="1:37" ht="36.6" customHeight="1" thickBot="1" x14ac:dyDescent="0.25">
      <c r="A9" s="330"/>
      <c r="B9" s="67" t="s">
        <v>56</v>
      </c>
      <c r="C9" s="90"/>
      <c r="D9" s="90"/>
      <c r="E9" s="90"/>
      <c r="F9" s="91"/>
      <c r="G9" s="91"/>
      <c r="H9" s="91"/>
      <c r="I9" s="91"/>
      <c r="J9" s="91"/>
      <c r="K9" s="91"/>
      <c r="L9" s="91"/>
      <c r="M9" s="91"/>
      <c r="N9" s="100"/>
      <c r="O9" s="92"/>
      <c r="P9" s="68"/>
      <c r="Q9" s="90"/>
      <c r="R9" s="90"/>
      <c r="S9" s="91"/>
      <c r="T9" s="91"/>
      <c r="U9" s="91"/>
      <c r="V9" s="92"/>
      <c r="W9" s="68"/>
      <c r="X9" s="90"/>
      <c r="Y9" s="91"/>
      <c r="Z9" s="91"/>
      <c r="AA9" s="92"/>
      <c r="AC9" s="90"/>
      <c r="AD9" s="90"/>
      <c r="AE9" s="91"/>
      <c r="AF9" s="91"/>
      <c r="AG9" s="91"/>
      <c r="AH9" s="100"/>
      <c r="AI9" s="91"/>
      <c r="AJ9" s="100"/>
      <c r="AK9" s="92"/>
    </row>
    <row r="10" spans="1:37" ht="36.6" customHeight="1" x14ac:dyDescent="0.2">
      <c r="A10" s="330"/>
      <c r="B10" s="67" t="s">
        <v>52</v>
      </c>
      <c r="C10" s="90"/>
      <c r="D10" s="90"/>
      <c r="E10" s="90"/>
      <c r="F10" s="91"/>
      <c r="G10" s="91"/>
      <c r="H10" s="91"/>
      <c r="I10" s="91"/>
      <c r="J10" s="91"/>
      <c r="K10" s="91"/>
      <c r="L10" s="91"/>
      <c r="M10" s="91"/>
      <c r="N10" s="100"/>
      <c r="O10" s="92"/>
      <c r="P10" s="68"/>
      <c r="Q10" s="90"/>
      <c r="R10" s="90"/>
      <c r="S10" s="91"/>
      <c r="T10" s="91"/>
      <c r="U10" s="91"/>
      <c r="V10" s="92"/>
      <c r="W10" s="68"/>
      <c r="X10" s="90"/>
      <c r="Y10" s="91"/>
      <c r="Z10" s="91"/>
      <c r="AA10" s="92"/>
      <c r="AC10" s="90"/>
      <c r="AD10" s="90"/>
      <c r="AE10" s="91"/>
      <c r="AF10" s="91"/>
      <c r="AG10" s="91"/>
      <c r="AH10" s="100"/>
      <c r="AI10" s="91"/>
      <c r="AJ10" s="100"/>
      <c r="AK10" s="92"/>
    </row>
    <row r="11" spans="1:37" ht="15.75" x14ac:dyDescent="0.2">
      <c r="A11" s="316" t="s">
        <v>38</v>
      </c>
      <c r="B11" s="110" t="s">
        <v>57</v>
      </c>
      <c r="C11" s="93"/>
      <c r="D11" s="94"/>
      <c r="E11" s="94"/>
      <c r="F11" s="94"/>
      <c r="G11" s="94"/>
      <c r="H11" s="94"/>
      <c r="I11" s="94"/>
      <c r="J11" s="94"/>
      <c r="K11" s="94"/>
      <c r="L11" s="94"/>
      <c r="M11" s="94"/>
      <c r="N11" s="101"/>
      <c r="O11" s="95"/>
      <c r="P11" s="68"/>
      <c r="Q11" s="93"/>
      <c r="R11" s="77"/>
      <c r="S11" s="94"/>
      <c r="T11" s="94"/>
      <c r="U11" s="94"/>
      <c r="V11" s="95"/>
      <c r="W11" s="68"/>
      <c r="X11" s="93"/>
      <c r="Y11" s="94"/>
      <c r="Z11" s="94"/>
      <c r="AA11" s="95"/>
      <c r="AC11" s="93"/>
      <c r="AD11" s="77"/>
      <c r="AE11" s="94"/>
      <c r="AF11" s="94"/>
      <c r="AG11" s="94"/>
      <c r="AH11" s="101"/>
      <c r="AI11" s="94"/>
      <c r="AJ11" s="101"/>
      <c r="AK11" s="95"/>
    </row>
    <row r="12" spans="1:37" ht="32.25" thickBot="1" x14ac:dyDescent="0.25">
      <c r="A12" s="317"/>
      <c r="B12" s="86" t="s">
        <v>49</v>
      </c>
      <c r="C12" s="93"/>
      <c r="D12" s="94"/>
      <c r="E12" s="94"/>
      <c r="F12" s="94"/>
      <c r="G12" s="94"/>
      <c r="H12" s="94"/>
      <c r="I12" s="94"/>
      <c r="J12" s="94"/>
      <c r="K12" s="94"/>
      <c r="L12" s="94"/>
      <c r="M12" s="94"/>
      <c r="N12" s="101"/>
      <c r="O12" s="95"/>
      <c r="P12" s="68"/>
      <c r="Q12" s="93"/>
      <c r="R12" s="77"/>
      <c r="S12" s="94"/>
      <c r="T12" s="94"/>
      <c r="U12" s="94"/>
      <c r="V12" s="95"/>
      <c r="W12" s="68"/>
      <c r="X12" s="93"/>
      <c r="Y12" s="94"/>
      <c r="Z12" s="94"/>
      <c r="AA12" s="95"/>
      <c r="AC12" s="93"/>
      <c r="AD12" s="77"/>
      <c r="AE12" s="94"/>
      <c r="AF12" s="94"/>
      <c r="AG12" s="94"/>
      <c r="AH12" s="101"/>
      <c r="AI12" s="94"/>
      <c r="AJ12" s="101"/>
      <c r="AK12" s="95"/>
    </row>
    <row r="13" spans="1:37" ht="47.25" x14ac:dyDescent="0.2">
      <c r="A13" s="85" t="s">
        <v>39</v>
      </c>
      <c r="B13" s="88" t="s">
        <v>50</v>
      </c>
      <c r="C13" s="77"/>
      <c r="D13" s="78"/>
      <c r="E13" s="78"/>
      <c r="F13" s="78"/>
      <c r="G13" s="78"/>
      <c r="H13" s="78"/>
      <c r="I13" s="78"/>
      <c r="J13" s="78"/>
      <c r="K13" s="78"/>
      <c r="L13" s="78"/>
      <c r="M13" s="78"/>
      <c r="N13" s="79"/>
      <c r="O13" s="80"/>
      <c r="P13" s="68"/>
      <c r="Q13" s="77"/>
      <c r="R13" s="77"/>
      <c r="S13" s="78"/>
      <c r="T13" s="78"/>
      <c r="U13" s="78"/>
      <c r="V13" s="80"/>
      <c r="W13" s="68"/>
      <c r="X13" s="77"/>
      <c r="Y13" s="78"/>
      <c r="Z13" s="78"/>
      <c r="AA13" s="80"/>
      <c r="AC13" s="77"/>
      <c r="AD13" s="77"/>
      <c r="AE13" s="78"/>
      <c r="AF13" s="78"/>
      <c r="AG13" s="78"/>
      <c r="AH13" s="79"/>
      <c r="AI13" s="78"/>
      <c r="AJ13" s="79"/>
      <c r="AK13" s="80"/>
    </row>
  </sheetData>
  <mergeCells count="6">
    <mergeCell ref="A11:A12"/>
    <mergeCell ref="AC1:AK1"/>
    <mergeCell ref="X1:AA1"/>
    <mergeCell ref="C1:O1"/>
    <mergeCell ref="Q1:V1"/>
    <mergeCell ref="A4:A10"/>
  </mergeCells>
  <conditionalFormatting sqref="C5:N13 Q5:U13 X5:Z13 AC5:AJ13">
    <cfRule type="containsText" dxfId="6" priority="136" stopIfTrue="1" operator="containsText" text="V">
      <formula>NOT(ISERROR(SEARCH("V",C5)))</formula>
    </cfRule>
    <cfRule type="containsText" dxfId="5" priority="137" stopIfTrue="1" operator="containsText" text="X">
      <formula>NOT(ISERROR(SEARCH("X",C5)))</formula>
    </cfRule>
    <cfRule type="notContainsBlanks" dxfId="4" priority="138" stopIfTrue="1">
      <formula>LEN(TRIM(C5))&gt;0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4"/>
  <sheetViews>
    <sheetView rightToLeft="1" zoomScale="115" zoomScaleNormal="115" workbookViewId="0">
      <pane xSplit="2" topLeftCell="C1" activePane="topRight" state="frozen"/>
      <selection pane="topRight" activeCell="C1" sqref="C1:H1"/>
    </sheetView>
  </sheetViews>
  <sheetFormatPr defaultRowHeight="14.25" x14ac:dyDescent="0.2"/>
  <cols>
    <col min="2" max="2" width="55" customWidth="1"/>
    <col min="3" max="14" width="10.625" customWidth="1"/>
    <col min="15" max="15" width="11.625" customWidth="1"/>
    <col min="16" max="20" width="10.625" customWidth="1"/>
  </cols>
  <sheetData>
    <row r="1" spans="1:27" ht="15.75" x14ac:dyDescent="0.2">
      <c r="A1" s="64"/>
      <c r="B1" s="113"/>
      <c r="C1" s="331">
        <f>'תנאי-סף'!D3</f>
        <v>0</v>
      </c>
      <c r="D1" s="331"/>
      <c r="E1" s="331"/>
      <c r="F1" s="331"/>
      <c r="G1" s="331"/>
      <c r="H1" s="331"/>
      <c r="I1" s="113"/>
      <c r="J1" s="331" t="e">
        <f>'תנאי-סף'!#REF!</f>
        <v>#REF!</v>
      </c>
      <c r="K1" s="331"/>
      <c r="L1" s="331"/>
      <c r="M1" s="331"/>
      <c r="N1" s="331"/>
      <c r="O1" s="331"/>
      <c r="P1" s="331"/>
      <c r="Q1" s="331"/>
      <c r="R1" s="113"/>
      <c r="S1" s="331">
        <f>'תנאי-סף'!E3</f>
        <v>0</v>
      </c>
      <c r="T1" s="331"/>
      <c r="U1" s="113"/>
      <c r="V1" s="331">
        <f>'תנאי-סף'!G3</f>
        <v>0</v>
      </c>
      <c r="W1" s="331"/>
      <c r="X1" s="331"/>
      <c r="Y1" s="331"/>
      <c r="Z1" s="331"/>
      <c r="AA1" s="331"/>
    </row>
    <row r="2" spans="1:27" ht="15.75" x14ac:dyDescent="0.2">
      <c r="A2" s="66"/>
      <c r="B2" s="113"/>
      <c r="C2" s="114">
        <v>1</v>
      </c>
      <c r="D2" s="114">
        <v>2</v>
      </c>
      <c r="E2" s="114">
        <v>3</v>
      </c>
      <c r="F2" s="114">
        <v>4</v>
      </c>
      <c r="G2" s="114">
        <v>5</v>
      </c>
      <c r="H2" s="114"/>
      <c r="I2" s="113"/>
      <c r="J2" s="114">
        <v>1</v>
      </c>
      <c r="K2" s="114">
        <v>2</v>
      </c>
      <c r="L2" s="114">
        <v>3</v>
      </c>
      <c r="M2" s="114">
        <v>4</v>
      </c>
      <c r="N2" s="114">
        <v>5</v>
      </c>
      <c r="O2" s="114">
        <v>6</v>
      </c>
      <c r="P2" s="114">
        <v>7</v>
      </c>
      <c r="Q2" s="114"/>
      <c r="R2" s="113"/>
      <c r="S2" s="114" t="s">
        <v>54</v>
      </c>
      <c r="T2" s="114"/>
      <c r="U2" s="113"/>
      <c r="V2" s="114">
        <v>1</v>
      </c>
      <c r="W2" s="114">
        <v>2</v>
      </c>
      <c r="X2" s="114">
        <v>3</v>
      </c>
      <c r="Y2" s="114">
        <v>4</v>
      </c>
      <c r="Z2" s="114">
        <v>5</v>
      </c>
      <c r="AA2" s="114"/>
    </row>
    <row r="3" spans="1:27" ht="15.75" x14ac:dyDescent="0.2">
      <c r="A3" s="66"/>
      <c r="B3" s="113"/>
      <c r="C3" s="114"/>
      <c r="D3" s="115"/>
      <c r="E3" s="115"/>
      <c r="F3" s="115"/>
      <c r="G3" s="115"/>
      <c r="H3" s="114"/>
      <c r="I3" s="113"/>
      <c r="J3" s="115"/>
      <c r="K3" s="116"/>
      <c r="L3" s="114"/>
      <c r="M3" s="114"/>
      <c r="N3" s="116"/>
      <c r="O3" s="115"/>
      <c r="P3" s="114"/>
      <c r="Q3" s="114"/>
      <c r="R3" s="113"/>
      <c r="S3" s="114"/>
      <c r="T3" s="114"/>
      <c r="U3" s="113"/>
      <c r="V3" s="115"/>
      <c r="W3" s="116"/>
      <c r="X3" s="116"/>
      <c r="Y3" s="114"/>
      <c r="Z3" s="116"/>
      <c r="AA3" s="114"/>
    </row>
    <row r="4" spans="1:27" ht="15.75" x14ac:dyDescent="0.2">
      <c r="A4" s="336" t="s">
        <v>40</v>
      </c>
      <c r="B4" s="332" t="s">
        <v>58</v>
      </c>
      <c r="C4" s="332"/>
      <c r="D4" s="333"/>
      <c r="E4" s="334"/>
      <c r="F4" s="332"/>
      <c r="G4" s="333"/>
      <c r="H4" s="334"/>
      <c r="I4" s="332"/>
      <c r="J4" s="333"/>
      <c r="K4" s="334"/>
      <c r="L4" s="332"/>
      <c r="M4" s="333"/>
      <c r="N4" s="334"/>
      <c r="O4" s="332"/>
      <c r="P4" s="333"/>
      <c r="Q4" s="334"/>
      <c r="R4" s="332"/>
      <c r="S4" s="333"/>
      <c r="T4" s="334"/>
      <c r="U4" s="332"/>
      <c r="V4" s="333"/>
      <c r="W4" s="334"/>
      <c r="X4" s="332"/>
      <c r="Y4" s="333"/>
      <c r="Z4" s="334"/>
      <c r="AA4" s="333"/>
    </row>
    <row r="5" spans="1:27" ht="31.5" x14ac:dyDescent="0.2">
      <c r="A5" s="336"/>
      <c r="B5" s="117" t="s">
        <v>60</v>
      </c>
      <c r="C5" s="111"/>
      <c r="D5" s="111"/>
      <c r="E5" s="111"/>
      <c r="F5" s="111"/>
      <c r="G5" s="111"/>
      <c r="H5" s="111"/>
      <c r="I5" s="111"/>
      <c r="J5" s="111"/>
      <c r="K5" s="111"/>
      <c r="L5" s="111"/>
      <c r="M5" s="111"/>
      <c r="N5" s="111"/>
      <c r="O5" s="111"/>
      <c r="P5" s="111"/>
      <c r="Q5" s="111"/>
      <c r="R5" s="111"/>
      <c r="S5" s="111"/>
      <c r="T5" s="111"/>
      <c r="U5" s="111"/>
      <c r="V5" s="111"/>
      <c r="W5" s="111"/>
      <c r="X5" s="111"/>
      <c r="Y5" s="111"/>
      <c r="Z5" s="111"/>
      <c r="AA5" s="111"/>
    </row>
    <row r="6" spans="1:27" ht="15.75" x14ac:dyDescent="0.2">
      <c r="A6" s="336"/>
      <c r="B6" s="117" t="s">
        <v>61</v>
      </c>
      <c r="C6" s="112"/>
      <c r="D6" s="112"/>
      <c r="E6" s="112"/>
      <c r="F6" s="112"/>
      <c r="G6" s="112"/>
      <c r="H6" s="112"/>
      <c r="I6" s="112"/>
      <c r="J6" s="112"/>
      <c r="K6" s="112"/>
      <c r="L6" s="112"/>
      <c r="M6" s="112"/>
      <c r="N6" s="112"/>
      <c r="O6" s="112"/>
      <c r="P6" s="112"/>
      <c r="Q6" s="112"/>
      <c r="R6" s="112"/>
      <c r="S6" s="112"/>
      <c r="T6" s="112"/>
      <c r="U6" s="112"/>
      <c r="V6" s="112"/>
      <c r="W6" s="112"/>
      <c r="X6" s="112"/>
      <c r="Y6" s="112"/>
      <c r="Z6" s="112"/>
      <c r="AA6" s="112"/>
    </row>
    <row r="7" spans="1:27" ht="31.5" x14ac:dyDescent="0.2">
      <c r="A7" s="336"/>
      <c r="B7" s="117" t="s">
        <v>62</v>
      </c>
      <c r="C7" s="112"/>
      <c r="D7" s="112"/>
      <c r="E7" s="112"/>
      <c r="F7" s="112"/>
      <c r="G7" s="112"/>
      <c r="H7" s="112"/>
      <c r="I7" s="112"/>
      <c r="J7" s="112"/>
      <c r="K7" s="112"/>
      <c r="L7" s="112"/>
      <c r="M7" s="112"/>
      <c r="N7" s="112"/>
      <c r="O7" s="112"/>
      <c r="P7" s="112"/>
      <c r="Q7" s="112"/>
      <c r="R7" s="112"/>
      <c r="S7" s="112"/>
      <c r="T7" s="112"/>
      <c r="U7" s="112"/>
      <c r="V7" s="112"/>
      <c r="W7" s="112"/>
      <c r="X7" s="112"/>
      <c r="Y7" s="112"/>
      <c r="Z7" s="112"/>
      <c r="AA7" s="112"/>
    </row>
    <row r="8" spans="1:27" ht="15.75" x14ac:dyDescent="0.2">
      <c r="A8" s="336" t="s">
        <v>63</v>
      </c>
      <c r="B8" s="333" t="s">
        <v>59</v>
      </c>
      <c r="C8" s="335"/>
      <c r="D8" s="335"/>
      <c r="E8" s="335"/>
      <c r="F8" s="335"/>
      <c r="G8" s="335"/>
      <c r="H8" s="335"/>
      <c r="I8" s="335"/>
      <c r="J8" s="335"/>
      <c r="K8" s="335"/>
      <c r="L8" s="335"/>
      <c r="M8" s="335"/>
      <c r="N8" s="335"/>
      <c r="O8" s="335"/>
      <c r="P8" s="335"/>
      <c r="Q8" s="335"/>
      <c r="R8" s="335"/>
      <c r="S8" s="335"/>
      <c r="T8" s="335"/>
      <c r="U8" s="335"/>
      <c r="V8" s="335"/>
      <c r="W8" s="335"/>
      <c r="X8" s="335"/>
      <c r="Y8" s="335"/>
      <c r="Z8" s="335"/>
      <c r="AA8" s="335"/>
    </row>
    <row r="9" spans="1:27" ht="63" x14ac:dyDescent="0.2">
      <c r="A9" s="337"/>
      <c r="B9" s="117" t="s">
        <v>64</v>
      </c>
      <c r="C9" s="111"/>
      <c r="D9" s="111"/>
      <c r="E9" s="111"/>
      <c r="F9" s="111"/>
      <c r="G9" s="111"/>
      <c r="H9" s="111"/>
      <c r="I9" s="111"/>
      <c r="J9" s="111"/>
      <c r="K9" s="111"/>
      <c r="L9" s="111"/>
      <c r="M9" s="111"/>
      <c r="N9" s="111"/>
      <c r="O9" s="111"/>
      <c r="P9" s="111"/>
      <c r="Q9" s="111"/>
      <c r="R9" s="111"/>
      <c r="S9" s="111"/>
      <c r="T9" s="111"/>
      <c r="U9" s="111"/>
      <c r="V9" s="111"/>
      <c r="W9" s="111"/>
      <c r="X9" s="111"/>
      <c r="Y9" s="111"/>
      <c r="Z9" s="111"/>
      <c r="AA9" s="111"/>
    </row>
    <row r="10" spans="1:27" ht="18.75" x14ac:dyDescent="0.2">
      <c r="A10" s="337"/>
      <c r="B10" s="117" t="s">
        <v>45</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row>
    <row r="11" spans="1:27" ht="15.75" x14ac:dyDescent="0.2">
      <c r="A11" s="337"/>
      <c r="B11" s="117" t="s">
        <v>51</v>
      </c>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row>
    <row r="12" spans="1:27" ht="15.75" x14ac:dyDescent="0.2">
      <c r="A12" s="337"/>
      <c r="B12" s="117" t="s">
        <v>44</v>
      </c>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row>
    <row r="13" spans="1:27" ht="31.5" x14ac:dyDescent="0.2">
      <c r="A13" s="337"/>
      <c r="B13" s="117" t="s">
        <v>56</v>
      </c>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row>
    <row r="14" spans="1:27" ht="31.5" x14ac:dyDescent="0.2">
      <c r="A14" s="337"/>
      <c r="B14" s="117" t="s">
        <v>52</v>
      </c>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row>
  </sheetData>
  <mergeCells count="24">
    <mergeCell ref="W8:Y8"/>
    <mergeCell ref="Z8:AA8"/>
    <mergeCell ref="A4:A7"/>
    <mergeCell ref="A8:A14"/>
    <mergeCell ref="H8:J8"/>
    <mergeCell ref="K8:M8"/>
    <mergeCell ref="N8:P8"/>
    <mergeCell ref="Q8:S8"/>
    <mergeCell ref="T8:V8"/>
    <mergeCell ref="B8:D8"/>
    <mergeCell ref="E8:G8"/>
    <mergeCell ref="C1:H1"/>
    <mergeCell ref="J1:Q1"/>
    <mergeCell ref="S1:T1"/>
    <mergeCell ref="V1:AA1"/>
    <mergeCell ref="B4:D4"/>
    <mergeCell ref="E4:G4"/>
    <mergeCell ref="H4:J4"/>
    <mergeCell ref="K4:M4"/>
    <mergeCell ref="N4:P4"/>
    <mergeCell ref="Q4:S4"/>
    <mergeCell ref="T4:V4"/>
    <mergeCell ref="W4:Y4"/>
    <mergeCell ref="Z4:AA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ADCE6-07D2-4D5F-A34E-FFF653C521AE}">
  <dimension ref="A1:BE17"/>
  <sheetViews>
    <sheetView rightToLeft="1" topLeftCell="A8" zoomScale="55" zoomScaleNormal="55" workbookViewId="0">
      <selection activeCell="D14" sqref="D14"/>
    </sheetView>
  </sheetViews>
  <sheetFormatPr defaultRowHeight="14.25" x14ac:dyDescent="0.2"/>
  <cols>
    <col min="1" max="1" width="11.75" customWidth="1"/>
    <col min="2" max="2" width="12.75" customWidth="1"/>
    <col min="3" max="3" width="77.75" customWidth="1"/>
    <col min="4" max="4" width="13.5" customWidth="1"/>
    <col min="5" max="5" width="10.75" customWidth="1"/>
    <col min="6" max="6" width="12.375" customWidth="1"/>
    <col min="7" max="7" width="10.125" customWidth="1"/>
    <col min="8" max="8" width="11.25" customWidth="1"/>
    <col min="9" max="9" width="12.375" customWidth="1"/>
    <col min="10" max="10" width="10.125" customWidth="1"/>
  </cols>
  <sheetData>
    <row r="1" spans="1:57" ht="29.45" customHeight="1" x14ac:dyDescent="0.2">
      <c r="A1" s="38"/>
      <c r="B1" s="251" t="s">
        <v>16</v>
      </c>
      <c r="C1" s="252"/>
      <c r="D1" s="15" t="s">
        <v>72</v>
      </c>
      <c r="E1" s="251">
        <v>1</v>
      </c>
      <c r="F1" s="257"/>
      <c r="G1" s="258"/>
      <c r="H1" s="251">
        <v>2</v>
      </c>
      <c r="I1" s="257"/>
      <c r="J1" s="258"/>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row>
    <row r="2" spans="1:57" ht="22.9" customHeight="1" thickBot="1" x14ac:dyDescent="0.25">
      <c r="A2" s="39"/>
      <c r="B2" s="253"/>
      <c r="C2" s="254"/>
      <c r="D2" s="17" t="s">
        <v>17</v>
      </c>
      <c r="E2" s="259"/>
      <c r="F2" s="260"/>
      <c r="G2" s="261"/>
      <c r="H2" s="259"/>
      <c r="I2" s="260"/>
      <c r="J2" s="261"/>
      <c r="K2" s="13"/>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row>
    <row r="3" spans="1:57" ht="32.450000000000003" customHeight="1" thickBot="1" x14ac:dyDescent="0.25">
      <c r="A3" s="40" t="s">
        <v>15</v>
      </c>
      <c r="B3" s="255"/>
      <c r="C3" s="256"/>
      <c r="D3" s="19" t="s">
        <v>2</v>
      </c>
      <c r="E3" s="262" t="s">
        <v>75</v>
      </c>
      <c r="F3" s="263"/>
      <c r="G3" s="20" t="s">
        <v>3</v>
      </c>
      <c r="H3" s="262" t="s">
        <v>75</v>
      </c>
      <c r="I3" s="263"/>
      <c r="J3" s="20" t="s">
        <v>3</v>
      </c>
      <c r="K3" s="13"/>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row>
    <row r="4" spans="1:57" ht="22.15" customHeight="1" thickBot="1" x14ac:dyDescent="0.25">
      <c r="A4" s="144"/>
      <c r="B4" s="264" t="s">
        <v>18</v>
      </c>
      <c r="C4" s="265"/>
      <c r="D4" s="18">
        <f>SUM(D5:D7)</f>
        <v>0.25</v>
      </c>
      <c r="E4" s="266">
        <f>SUM(G5:G7)</f>
        <v>0</v>
      </c>
      <c r="F4" s="267"/>
      <c r="G4" s="268"/>
      <c r="H4" s="269"/>
      <c r="I4" s="270"/>
      <c r="J4" s="271"/>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row>
    <row r="5" spans="1:57" s="5" customFormat="1" ht="69" customHeight="1" thickBot="1" x14ac:dyDescent="0.25">
      <c r="A5" s="171" t="s">
        <v>131</v>
      </c>
      <c r="B5" s="272" t="s">
        <v>134</v>
      </c>
      <c r="C5" s="273"/>
      <c r="D5" s="179">
        <v>0.1</v>
      </c>
      <c r="E5" s="274"/>
      <c r="F5" s="275"/>
      <c r="G5" s="180"/>
      <c r="H5" s="274"/>
      <c r="I5" s="275"/>
      <c r="J5" s="180"/>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row>
    <row r="6" spans="1:57" s="13" customFormat="1" ht="69" customHeight="1" x14ac:dyDescent="0.2">
      <c r="A6" s="108" t="s">
        <v>132</v>
      </c>
      <c r="B6" s="276" t="s">
        <v>135</v>
      </c>
      <c r="C6" s="277"/>
      <c r="D6" s="24">
        <v>0.1</v>
      </c>
      <c r="E6" s="177"/>
      <c r="F6" s="178"/>
      <c r="G6" s="23"/>
      <c r="H6" s="177"/>
      <c r="I6" s="178"/>
      <c r="J6" s="23"/>
    </row>
    <row r="7" spans="1:57" ht="239.25" customHeight="1" thickBot="1" x14ac:dyDescent="0.25">
      <c r="A7" s="172" t="s">
        <v>133</v>
      </c>
      <c r="B7" s="278" t="s">
        <v>136</v>
      </c>
      <c r="C7" s="279"/>
      <c r="D7" s="181">
        <v>0.05</v>
      </c>
      <c r="E7" s="280"/>
      <c r="F7" s="281"/>
      <c r="G7" s="182"/>
      <c r="H7" s="280"/>
      <c r="I7" s="281"/>
      <c r="J7" s="182"/>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row>
    <row r="8" spans="1:57" ht="18.600000000000001" customHeight="1" thickBot="1" x14ac:dyDescent="0.25">
      <c r="A8" s="183"/>
      <c r="B8" s="264" t="s">
        <v>65</v>
      </c>
      <c r="C8" s="265"/>
      <c r="D8" s="18">
        <f>SUM(D9:D9)</f>
        <v>0.1</v>
      </c>
      <c r="E8" s="282">
        <f>G9+G14</f>
        <v>0</v>
      </c>
      <c r="F8" s="283"/>
      <c r="G8" s="284"/>
      <c r="H8" s="282">
        <f>J9+J14</f>
        <v>0</v>
      </c>
      <c r="I8" s="283"/>
      <c r="J8" s="284"/>
      <c r="K8" s="13"/>
      <c r="L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row>
    <row r="9" spans="1:57" ht="66.599999999999994" customHeight="1" thickBot="1" x14ac:dyDescent="0.25">
      <c r="A9" s="172" t="s">
        <v>138</v>
      </c>
      <c r="B9" s="285" t="s">
        <v>137</v>
      </c>
      <c r="C9" s="286"/>
      <c r="D9" s="184">
        <v>0.1</v>
      </c>
      <c r="E9" s="287"/>
      <c r="F9" s="288"/>
      <c r="G9" s="185"/>
      <c r="H9" s="287"/>
      <c r="I9" s="288"/>
      <c r="J9" s="185"/>
      <c r="K9" s="13"/>
      <c r="L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row>
    <row r="10" spans="1:57" ht="17.45" customHeight="1" thickBot="1" x14ac:dyDescent="0.25">
      <c r="A10" s="183"/>
      <c r="B10" s="264" t="s">
        <v>66</v>
      </c>
      <c r="C10" s="265"/>
      <c r="D10" s="18">
        <f>SUM(D11:D11)</f>
        <v>0.1</v>
      </c>
      <c r="E10" s="282">
        <f>G11+G17</f>
        <v>0</v>
      </c>
      <c r="F10" s="283"/>
      <c r="G10" s="284"/>
      <c r="H10" s="282">
        <f>J1+J17</f>
        <v>0</v>
      </c>
      <c r="I10" s="283"/>
      <c r="J10" s="284"/>
      <c r="K10" s="13"/>
      <c r="L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row>
    <row r="11" spans="1:57" ht="138.75" customHeight="1" thickBot="1" x14ac:dyDescent="0.25">
      <c r="A11" s="186" t="s">
        <v>140</v>
      </c>
      <c r="B11" s="289" t="s">
        <v>139</v>
      </c>
      <c r="C11" s="290"/>
      <c r="D11" s="187">
        <v>0.1</v>
      </c>
      <c r="E11" s="291"/>
      <c r="F11" s="292"/>
      <c r="G11" s="188"/>
      <c r="H11" s="291"/>
      <c r="I11" s="292"/>
      <c r="J11" s="189"/>
      <c r="K11" s="13"/>
      <c r="L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row>
    <row r="12" spans="1:57" ht="86.45" customHeight="1" thickBot="1" x14ac:dyDescent="0.25">
      <c r="A12" s="192" t="s">
        <v>141</v>
      </c>
      <c r="B12" s="293" t="s">
        <v>142</v>
      </c>
      <c r="C12" s="294"/>
      <c r="D12" s="25">
        <v>0.35</v>
      </c>
      <c r="E12" s="193" t="s">
        <v>23</v>
      </c>
      <c r="F12" s="194">
        <f>'תכני הפעילות המוצעת'!F21</f>
        <v>0</v>
      </c>
      <c r="G12" s="195">
        <f>$D$12*F$12</f>
        <v>0</v>
      </c>
      <c r="H12" s="193" t="s">
        <v>23</v>
      </c>
      <c r="I12" s="194">
        <f>'תכני הפעילות המוצעת'!H21</f>
        <v>0</v>
      </c>
      <c r="J12" s="195">
        <f>$D$12*I$12</f>
        <v>0</v>
      </c>
      <c r="K12" s="13"/>
      <c r="L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row>
    <row r="13" spans="1:57" ht="35.450000000000003" customHeight="1" thickBot="1" x14ac:dyDescent="0.25">
      <c r="A13" s="85" t="s">
        <v>55</v>
      </c>
      <c r="B13" s="295" t="s">
        <v>73</v>
      </c>
      <c r="C13" s="296"/>
      <c r="D13" s="190">
        <v>21</v>
      </c>
      <c r="E13" s="297" t="str">
        <f>IF(F12&gt;=$D$13,"V","X")</f>
        <v>X</v>
      </c>
      <c r="F13" s="298"/>
      <c r="G13" s="299"/>
      <c r="H13" s="297" t="str">
        <f>IF(I12&gt;=$D$13,"V","X")</f>
        <v>X</v>
      </c>
      <c r="I13" s="298"/>
      <c r="J13" s="299"/>
      <c r="K13" s="13"/>
      <c r="L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row>
    <row r="14" spans="1:57" ht="43.9" customHeight="1" thickBot="1" x14ac:dyDescent="0.25">
      <c r="A14" s="172" t="s">
        <v>41</v>
      </c>
      <c r="B14" s="300" t="s">
        <v>67</v>
      </c>
      <c r="C14" s="301"/>
      <c r="D14" s="191">
        <v>0.2</v>
      </c>
      <c r="E14" s="35" t="s">
        <v>22</v>
      </c>
      <c r="F14" s="36">
        <f>ראיון!C9</f>
        <v>0</v>
      </c>
      <c r="G14" s="37">
        <f>$D$14*F$14</f>
        <v>0</v>
      </c>
      <c r="H14" s="35" t="s">
        <v>22</v>
      </c>
      <c r="I14" s="36">
        <f>ראיון!E9</f>
        <v>0</v>
      </c>
      <c r="J14" s="37">
        <f>$D$14*I$14</f>
        <v>0</v>
      </c>
      <c r="K14" s="13"/>
      <c r="L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row>
    <row r="15" spans="1:57" ht="24" customHeight="1" thickBot="1" x14ac:dyDescent="0.25">
      <c r="A15" s="200"/>
      <c r="B15" s="302" t="s">
        <v>4</v>
      </c>
      <c r="C15" s="303"/>
      <c r="D15" s="143">
        <f>D14+D12+D11+D9+D7+D6+D5</f>
        <v>1</v>
      </c>
      <c r="E15" s="304">
        <f>G12+E8+E4+E10</f>
        <v>0</v>
      </c>
      <c r="F15" s="305"/>
      <c r="G15" s="306"/>
      <c r="H15" s="304">
        <f>J12+H8+H4</f>
        <v>0</v>
      </c>
      <c r="I15" s="305"/>
      <c r="J15" s="306"/>
    </row>
    <row r="16" spans="1:57" ht="27.75" customHeight="1" thickBot="1" x14ac:dyDescent="0.25">
      <c r="A16" s="307" t="s">
        <v>68</v>
      </c>
      <c r="B16" s="309" t="s">
        <v>24</v>
      </c>
      <c r="C16" s="310"/>
      <c r="D16" s="199">
        <v>80</v>
      </c>
      <c r="E16" s="311" t="str">
        <f>IF(E15&gt;=$D$16,"V","X")</f>
        <v>X</v>
      </c>
      <c r="F16" s="312"/>
      <c r="G16" s="313"/>
      <c r="H16" s="311" t="str">
        <f>IF(H15&gt;=$D$16,"V","X")</f>
        <v>X</v>
      </c>
      <c r="I16" s="312"/>
      <c r="J16" s="313"/>
    </row>
    <row r="17" spans="1:10" ht="27.75" customHeight="1" thickBot="1" x14ac:dyDescent="0.25">
      <c r="A17" s="308"/>
      <c r="B17" s="314" t="s">
        <v>74</v>
      </c>
      <c r="C17" s="315"/>
      <c r="D17" s="196">
        <v>80</v>
      </c>
      <c r="E17" s="197"/>
      <c r="F17" s="197"/>
      <c r="G17" s="197"/>
      <c r="H17" s="197"/>
      <c r="I17" s="197"/>
      <c r="J17" s="198"/>
    </row>
  </sheetData>
  <sheetProtection selectLockedCells="1" selectUnlockedCells="1"/>
  <mergeCells count="42">
    <mergeCell ref="B1:C3"/>
    <mergeCell ref="E1:G1"/>
    <mergeCell ref="H1:J1"/>
    <mergeCell ref="E2:G2"/>
    <mergeCell ref="H2:J2"/>
    <mergeCell ref="E3:F3"/>
    <mergeCell ref="H3:I3"/>
    <mergeCell ref="B4:C4"/>
    <mergeCell ref="E4:G4"/>
    <mergeCell ref="H4:J4"/>
    <mergeCell ref="B5:C5"/>
    <mergeCell ref="E5:F5"/>
    <mergeCell ref="H5:I5"/>
    <mergeCell ref="B6:C6"/>
    <mergeCell ref="B7:C7"/>
    <mergeCell ref="E7:F7"/>
    <mergeCell ref="H7:I7"/>
    <mergeCell ref="B8:C8"/>
    <mergeCell ref="E8:G8"/>
    <mergeCell ref="H8:J8"/>
    <mergeCell ref="B9:C9"/>
    <mergeCell ref="E9:F9"/>
    <mergeCell ref="H9:I9"/>
    <mergeCell ref="B10:C10"/>
    <mergeCell ref="E10:G10"/>
    <mergeCell ref="H10:J10"/>
    <mergeCell ref="B11:C11"/>
    <mergeCell ref="E11:F11"/>
    <mergeCell ref="H11:I11"/>
    <mergeCell ref="B12:C12"/>
    <mergeCell ref="B13:C13"/>
    <mergeCell ref="E13:G13"/>
    <mergeCell ref="H13:J13"/>
    <mergeCell ref="B14:C14"/>
    <mergeCell ref="B15:C15"/>
    <mergeCell ref="E15:G15"/>
    <mergeCell ref="H15:J15"/>
    <mergeCell ref="A16:A17"/>
    <mergeCell ref="B16:C16"/>
    <mergeCell ref="E16:G16"/>
    <mergeCell ref="H16:J16"/>
    <mergeCell ref="B17:C17"/>
  </mergeCells>
  <conditionalFormatting sqref="E13:J13">
    <cfRule type="containsText" dxfId="3" priority="3" operator="containsText" text="X">
      <formula>NOT(ISERROR(SEARCH("X",E13)))</formula>
    </cfRule>
    <cfRule type="containsText" dxfId="2" priority="4" operator="containsText" text="V">
      <formula>NOT(ISERROR(SEARCH("V",E13)))</formula>
    </cfRule>
  </conditionalFormatting>
  <conditionalFormatting sqref="E16:J17">
    <cfRule type="containsText" dxfId="1" priority="1" operator="containsText" text="X">
      <formula>NOT(ISERROR(SEARCH("X",E16)))</formula>
    </cfRule>
    <cfRule type="containsText" dxfId="0" priority="2" operator="containsText" text="V">
      <formula>NOT(ISERROR(SEARCH("V",E16)))</formula>
    </cfRule>
  </conditionalFormatting>
  <dataValidations count="2">
    <dataValidation type="list" allowBlank="1" showInputMessage="1" showErrorMessage="1" sqref="E9 H9" xr:uid="{E005B789-1CB2-4AEA-A3F0-65C0E6C01B00}">
      <formula1>"בעל תואר שני רלוונטי, חסר"</formula1>
    </dataValidation>
    <dataValidation operator="lessThanOrEqual" allowBlank="1" showInputMessage="1" showErrorMessage="1" sqref="H14 E14" xr:uid="{DF78A84F-2C1E-429B-996E-AB28275C8611}"/>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28"/>
  <sheetViews>
    <sheetView rightToLeft="1" zoomScale="55" zoomScaleNormal="55" workbookViewId="0">
      <selection activeCell="C17" sqref="C17:C20"/>
    </sheetView>
  </sheetViews>
  <sheetFormatPr defaultRowHeight="14.25" x14ac:dyDescent="0.2"/>
  <cols>
    <col min="3" max="3" width="40.5" customWidth="1"/>
    <col min="4" max="4" width="7.125" customWidth="1"/>
    <col min="5" max="5" width="12" customWidth="1"/>
    <col min="6" max="6" width="8.5" customWidth="1"/>
    <col min="7" max="7" width="38" customWidth="1"/>
    <col min="8" max="8" width="13" customWidth="1"/>
    <col min="9" max="9" width="26.625" customWidth="1"/>
    <col min="10" max="10" width="19.25" customWidth="1"/>
    <col min="11" max="11" width="26" customWidth="1"/>
    <col min="12" max="12" width="28.375" customWidth="1"/>
    <col min="13" max="13" width="29.5" customWidth="1"/>
  </cols>
  <sheetData>
    <row r="1" spans="1:13" ht="16.5" thickBot="1" x14ac:dyDescent="0.3">
      <c r="A1" s="44"/>
      <c r="B1" s="44"/>
      <c r="C1" s="44"/>
      <c r="D1" s="44"/>
      <c r="E1" s="44"/>
      <c r="F1" s="44"/>
      <c r="G1" s="44"/>
      <c r="H1" s="44"/>
      <c r="I1" s="44"/>
    </row>
    <row r="2" spans="1:13" ht="16.5" thickBot="1" x14ac:dyDescent="0.3">
      <c r="A2" s="45"/>
      <c r="B2" s="46"/>
      <c r="C2" s="46"/>
      <c r="D2" s="46"/>
      <c r="E2" s="46"/>
      <c r="F2" s="338">
        <v>1</v>
      </c>
      <c r="G2" s="339"/>
      <c r="H2" s="338">
        <v>2</v>
      </c>
      <c r="I2" s="339"/>
      <c r="J2" s="338">
        <v>3</v>
      </c>
      <c r="K2" s="339"/>
      <c r="L2" s="338">
        <v>4</v>
      </c>
      <c r="M2" s="339"/>
    </row>
    <row r="3" spans="1:13" ht="14.25" customHeight="1" x14ac:dyDescent="0.2">
      <c r="A3" s="342" t="s">
        <v>25</v>
      </c>
      <c r="B3" s="343"/>
      <c r="C3" s="344"/>
      <c r="D3" s="358" t="s">
        <v>31</v>
      </c>
      <c r="E3" s="366" t="s">
        <v>165</v>
      </c>
      <c r="F3" s="350"/>
      <c r="G3" s="351"/>
      <c r="H3" s="356"/>
      <c r="I3" s="351"/>
      <c r="J3" s="356"/>
      <c r="K3" s="351"/>
      <c r="L3" s="356"/>
      <c r="M3" s="351"/>
    </row>
    <row r="4" spans="1:13" ht="22.5" customHeight="1" thickBot="1" x14ac:dyDescent="0.25">
      <c r="A4" s="345"/>
      <c r="B4" s="346"/>
      <c r="C4" s="347"/>
      <c r="D4" s="359"/>
      <c r="E4" s="367"/>
      <c r="F4" s="352"/>
      <c r="G4" s="353"/>
      <c r="H4" s="357"/>
      <c r="I4" s="353"/>
      <c r="J4" s="357"/>
      <c r="K4" s="353"/>
      <c r="L4" s="357"/>
      <c r="M4" s="353"/>
    </row>
    <row r="5" spans="1:13" ht="16.5" customHeight="1" thickBot="1" x14ac:dyDescent="0.25">
      <c r="A5" s="41"/>
      <c r="B5" s="63"/>
      <c r="C5" s="42"/>
      <c r="D5" s="43" t="s">
        <v>32</v>
      </c>
      <c r="E5" s="368"/>
      <c r="F5" s="233" t="s">
        <v>27</v>
      </c>
      <c r="G5" s="48" t="s">
        <v>28</v>
      </c>
      <c r="H5" s="47" t="s">
        <v>27</v>
      </c>
      <c r="I5" s="48" t="s">
        <v>28</v>
      </c>
      <c r="J5" s="47" t="s">
        <v>27</v>
      </c>
      <c r="K5" s="48" t="s">
        <v>28</v>
      </c>
      <c r="L5" s="47" t="s">
        <v>27</v>
      </c>
      <c r="M5" s="48" t="s">
        <v>28</v>
      </c>
    </row>
    <row r="6" spans="1:13" ht="32.25" thickBot="1" x14ac:dyDescent="0.25">
      <c r="A6" s="348" t="s">
        <v>21</v>
      </c>
      <c r="B6" s="360" t="s">
        <v>143</v>
      </c>
      <c r="C6" s="207" t="s">
        <v>146</v>
      </c>
      <c r="D6" s="235">
        <v>0.05</v>
      </c>
      <c r="E6" s="236" t="s">
        <v>166</v>
      </c>
      <c r="F6" s="234"/>
      <c r="G6" s="74"/>
      <c r="H6" s="72"/>
      <c r="I6" s="74"/>
      <c r="J6" s="72"/>
      <c r="K6" s="74"/>
      <c r="L6" s="72"/>
      <c r="M6" s="74"/>
    </row>
    <row r="7" spans="1:13" ht="108.95" customHeight="1" thickBot="1" x14ac:dyDescent="0.25">
      <c r="A7" s="349"/>
      <c r="B7" s="361"/>
      <c r="C7" s="363" t="s">
        <v>160</v>
      </c>
      <c r="D7" s="235">
        <v>0.02</v>
      </c>
      <c r="E7" s="237" t="s">
        <v>162</v>
      </c>
      <c r="F7" s="234"/>
      <c r="G7" s="74"/>
      <c r="H7" s="72"/>
      <c r="I7" s="74"/>
      <c r="J7" s="72"/>
      <c r="K7" s="74"/>
      <c r="L7" s="72"/>
      <c r="M7" s="74"/>
    </row>
    <row r="8" spans="1:13" ht="16.5" thickBot="1" x14ac:dyDescent="0.25">
      <c r="A8" s="349"/>
      <c r="B8" s="361"/>
      <c r="C8" s="364"/>
      <c r="D8" s="235">
        <v>0.02</v>
      </c>
      <c r="E8" s="237" t="s">
        <v>163</v>
      </c>
      <c r="F8" s="234"/>
      <c r="G8" s="74"/>
      <c r="H8" s="72"/>
      <c r="I8" s="74"/>
      <c r="J8" s="72"/>
      <c r="K8" s="74"/>
      <c r="L8" s="72"/>
      <c r="M8" s="74"/>
    </row>
    <row r="9" spans="1:13" ht="16.5" thickBot="1" x14ac:dyDescent="0.25">
      <c r="A9" s="349"/>
      <c r="B9" s="361"/>
      <c r="C9" s="365"/>
      <c r="D9" s="235">
        <v>0.01</v>
      </c>
      <c r="E9" s="237" t="s">
        <v>164</v>
      </c>
      <c r="F9" s="234"/>
      <c r="G9" s="74"/>
      <c r="H9" s="72"/>
      <c r="I9" s="74"/>
      <c r="J9" s="72"/>
      <c r="K9" s="74"/>
      <c r="L9" s="72"/>
      <c r="M9" s="74"/>
    </row>
    <row r="10" spans="1:13" ht="47.1" customHeight="1" thickBot="1" x14ac:dyDescent="0.25">
      <c r="A10" s="349"/>
      <c r="B10" s="361"/>
      <c r="C10" s="363" t="s">
        <v>147</v>
      </c>
      <c r="D10" s="235">
        <v>0.02</v>
      </c>
      <c r="E10" s="237" t="s">
        <v>162</v>
      </c>
      <c r="F10" s="234"/>
      <c r="G10" s="74"/>
      <c r="H10" s="72"/>
      <c r="I10" s="74"/>
      <c r="J10" s="72"/>
      <c r="K10" s="74"/>
      <c r="L10" s="72"/>
      <c r="M10" s="74"/>
    </row>
    <row r="11" spans="1:13" ht="16.5" thickBot="1" x14ac:dyDescent="0.25">
      <c r="A11" s="349"/>
      <c r="B11" s="361"/>
      <c r="C11" s="364"/>
      <c r="D11" s="235">
        <v>0.02</v>
      </c>
      <c r="E11" s="237" t="s">
        <v>163</v>
      </c>
      <c r="F11" s="234"/>
      <c r="G11" s="74"/>
      <c r="H11" s="72"/>
      <c r="I11" s="74"/>
      <c r="J11" s="72"/>
      <c r="K11" s="74"/>
      <c r="L11" s="72"/>
      <c r="M11" s="74"/>
    </row>
    <row r="12" spans="1:13" ht="57.75" customHeight="1" thickBot="1" x14ac:dyDescent="0.25">
      <c r="A12" s="349"/>
      <c r="B12" s="362"/>
      <c r="C12" s="365"/>
      <c r="D12" s="235">
        <v>0.01</v>
      </c>
      <c r="E12" s="237" t="s">
        <v>164</v>
      </c>
      <c r="F12" s="234"/>
      <c r="G12" s="74"/>
      <c r="H12" s="72"/>
      <c r="I12" s="74"/>
      <c r="J12" s="72"/>
      <c r="K12" s="74"/>
      <c r="L12" s="72"/>
      <c r="M12" s="74"/>
    </row>
    <row r="13" spans="1:13" ht="57.75" customHeight="1" thickBot="1" x14ac:dyDescent="0.25">
      <c r="A13" s="349"/>
      <c r="B13" s="369" t="s">
        <v>144</v>
      </c>
      <c r="C13" s="363" t="s">
        <v>148</v>
      </c>
      <c r="D13" s="238">
        <v>2.5000000000000001E-2</v>
      </c>
      <c r="E13" s="237" t="s">
        <v>166</v>
      </c>
      <c r="F13" s="234"/>
      <c r="G13" s="74"/>
      <c r="H13" s="72"/>
      <c r="I13" s="74"/>
      <c r="J13" s="72"/>
      <c r="K13" s="74"/>
      <c r="L13" s="72"/>
      <c r="M13" s="74"/>
    </row>
    <row r="14" spans="1:13" ht="57.75" customHeight="1" thickBot="1" x14ac:dyDescent="0.25">
      <c r="A14" s="349"/>
      <c r="B14" s="370"/>
      <c r="C14" s="364"/>
      <c r="D14" s="238">
        <v>2.5000000000000001E-2</v>
      </c>
      <c r="E14" s="237" t="s">
        <v>162</v>
      </c>
      <c r="F14" s="234"/>
      <c r="G14" s="74"/>
      <c r="H14" s="72"/>
      <c r="I14" s="74"/>
      <c r="J14" s="72"/>
      <c r="K14" s="74"/>
      <c r="L14" s="72"/>
      <c r="M14" s="74"/>
    </row>
    <row r="15" spans="1:13" ht="57.75" customHeight="1" thickBot="1" x14ac:dyDescent="0.25">
      <c r="A15" s="349"/>
      <c r="B15" s="370"/>
      <c r="C15" s="364"/>
      <c r="D15" s="238">
        <v>2.5000000000000001E-2</v>
      </c>
      <c r="E15" s="237" t="s">
        <v>163</v>
      </c>
      <c r="F15" s="234"/>
      <c r="G15" s="74"/>
      <c r="H15" s="72"/>
      <c r="I15" s="74"/>
      <c r="J15" s="72"/>
      <c r="K15" s="74"/>
      <c r="L15" s="72"/>
      <c r="M15" s="74"/>
    </row>
    <row r="16" spans="1:13" ht="16.5" thickBot="1" x14ac:dyDescent="0.25">
      <c r="A16" s="349"/>
      <c r="B16" s="371"/>
      <c r="C16" s="365"/>
      <c r="D16" s="238">
        <v>2.5000000000000001E-2</v>
      </c>
      <c r="E16" s="237" t="s">
        <v>164</v>
      </c>
      <c r="F16" s="234"/>
      <c r="G16" s="74"/>
      <c r="H16" s="73"/>
      <c r="I16" s="74"/>
      <c r="J16" s="73"/>
      <c r="K16" s="74"/>
      <c r="L16" s="73"/>
      <c r="M16" s="74"/>
    </row>
    <row r="17" spans="1:13" ht="62.45" customHeight="1" thickBot="1" x14ac:dyDescent="0.25">
      <c r="A17" s="349"/>
      <c r="B17" s="369" t="s">
        <v>145</v>
      </c>
      <c r="C17" s="363" t="s">
        <v>149</v>
      </c>
      <c r="D17" s="238">
        <v>2.5000000000000001E-2</v>
      </c>
      <c r="E17" s="237" t="s">
        <v>166</v>
      </c>
      <c r="F17" s="234"/>
      <c r="G17" s="74"/>
      <c r="H17" s="73"/>
      <c r="I17" s="74"/>
      <c r="J17" s="73"/>
      <c r="K17" s="74"/>
      <c r="L17" s="73"/>
      <c r="M17" s="74"/>
    </row>
    <row r="18" spans="1:13" ht="16.5" thickBot="1" x14ac:dyDescent="0.25">
      <c r="A18" s="349"/>
      <c r="B18" s="370"/>
      <c r="C18" s="364"/>
      <c r="D18" s="238">
        <v>2.5000000000000001E-2</v>
      </c>
      <c r="E18" s="237" t="s">
        <v>162</v>
      </c>
      <c r="F18" s="234"/>
      <c r="G18" s="74"/>
      <c r="H18" s="73"/>
      <c r="I18" s="74"/>
      <c r="J18" s="73"/>
      <c r="K18" s="74"/>
      <c r="L18" s="73"/>
      <c r="M18" s="74"/>
    </row>
    <row r="19" spans="1:13" ht="16.5" thickBot="1" x14ac:dyDescent="0.25">
      <c r="A19" s="349"/>
      <c r="B19" s="370"/>
      <c r="C19" s="364"/>
      <c r="D19" s="238">
        <v>2.5000000000000001E-2</v>
      </c>
      <c r="E19" s="237" t="s">
        <v>163</v>
      </c>
      <c r="F19" s="234"/>
      <c r="G19" s="74"/>
      <c r="H19" s="73"/>
      <c r="I19" s="74"/>
      <c r="J19" s="73"/>
      <c r="K19" s="74"/>
      <c r="L19" s="73"/>
      <c r="M19" s="74"/>
    </row>
    <row r="20" spans="1:13" ht="94.5" customHeight="1" thickBot="1" x14ac:dyDescent="0.25">
      <c r="A20" s="349"/>
      <c r="B20" s="371"/>
      <c r="C20" s="365"/>
      <c r="D20" s="238">
        <v>2.5000000000000001E-2</v>
      </c>
      <c r="E20" s="239" t="s">
        <v>164</v>
      </c>
      <c r="F20" s="234"/>
      <c r="G20" s="74"/>
      <c r="H20" s="73"/>
      <c r="I20" s="74"/>
      <c r="J20" s="73"/>
      <c r="K20" s="74"/>
      <c r="L20" s="73"/>
      <c r="M20" s="74"/>
    </row>
    <row r="21" spans="1:13" ht="21" customHeight="1" thickBot="1" x14ac:dyDescent="0.3">
      <c r="A21" s="340" t="s">
        <v>19</v>
      </c>
      <c r="B21" s="341"/>
      <c r="C21" s="341"/>
      <c r="D21" s="372">
        <f>SUM(D6:D20)</f>
        <v>0.35000000000000009</v>
      </c>
      <c r="E21" s="373"/>
      <c r="F21" s="354">
        <f>SUMPRODUCT($D$6:$D$20,F$6:F$20)*10</f>
        <v>0</v>
      </c>
      <c r="G21" s="355"/>
      <c r="H21" s="354">
        <f>SUMPRODUCT($D$6:$D$20,H$6:H$20)*10</f>
        <v>0</v>
      </c>
      <c r="I21" s="355"/>
      <c r="J21" s="354">
        <f>SUMPRODUCT($D$6:$D$20,J$6:J$20)*10</f>
        <v>0</v>
      </c>
      <c r="K21" s="355"/>
      <c r="L21" s="354">
        <f>SUMPRODUCT($D$6:$D$20,L$6:L$20)*10</f>
        <v>0</v>
      </c>
      <c r="M21" s="355"/>
    </row>
    <row r="22" spans="1:13" ht="15.75" x14ac:dyDescent="0.25">
      <c r="A22" s="44"/>
      <c r="B22" s="44"/>
      <c r="C22" s="44"/>
      <c r="D22" s="44"/>
      <c r="E22" s="44"/>
      <c r="F22" s="44"/>
      <c r="G22" s="44"/>
      <c r="H22" s="44"/>
      <c r="I22" s="44"/>
    </row>
    <row r="23" spans="1:13" ht="15.75" x14ac:dyDescent="0.25">
      <c r="A23" s="44"/>
      <c r="B23" s="44"/>
      <c r="C23" s="44"/>
      <c r="D23" s="44"/>
      <c r="E23" s="44"/>
      <c r="F23" s="44"/>
      <c r="G23" s="44"/>
      <c r="H23" s="44"/>
      <c r="I23" s="44"/>
    </row>
    <row r="24" spans="1:13" ht="15.75" x14ac:dyDescent="0.25">
      <c r="A24" s="44"/>
      <c r="B24" s="44"/>
      <c r="C24" s="44"/>
      <c r="D24" s="44"/>
      <c r="E24" s="44"/>
      <c r="F24" s="44"/>
      <c r="G24" s="44"/>
      <c r="H24" s="44"/>
      <c r="I24" s="44"/>
    </row>
    <row r="25" spans="1:13" ht="15.75" x14ac:dyDescent="0.25">
      <c r="A25" s="44"/>
      <c r="B25" s="44"/>
      <c r="C25" s="44"/>
      <c r="D25" s="44"/>
      <c r="E25" s="44"/>
      <c r="F25" s="44"/>
      <c r="G25" s="44"/>
      <c r="H25" s="44"/>
      <c r="I25" s="44"/>
    </row>
    <row r="26" spans="1:13" ht="15.75" x14ac:dyDescent="0.25">
      <c r="A26" s="44"/>
      <c r="B26" s="44"/>
      <c r="C26" s="44"/>
      <c r="D26" s="44"/>
      <c r="E26" s="44"/>
      <c r="F26" s="44"/>
      <c r="G26" s="44"/>
      <c r="H26" s="44"/>
      <c r="I26" s="44"/>
    </row>
    <row r="27" spans="1:13" ht="15.75" x14ac:dyDescent="0.25">
      <c r="A27" s="44"/>
      <c r="B27" s="44"/>
      <c r="C27" s="44"/>
      <c r="D27" s="44"/>
      <c r="E27" s="44"/>
      <c r="F27" s="44"/>
      <c r="G27" s="44"/>
      <c r="H27" s="44"/>
      <c r="I27" s="44"/>
    </row>
    <row r="28" spans="1:13" ht="15.75" x14ac:dyDescent="0.25">
      <c r="A28" s="44"/>
      <c r="B28" s="44"/>
      <c r="C28" s="44"/>
      <c r="D28" s="44"/>
      <c r="E28" s="44"/>
      <c r="F28" s="44"/>
      <c r="G28" s="44"/>
      <c r="H28" s="44"/>
      <c r="I28" s="44"/>
    </row>
  </sheetData>
  <mergeCells count="25">
    <mergeCell ref="C17:C20"/>
    <mergeCell ref="B17:B20"/>
    <mergeCell ref="D21:E21"/>
    <mergeCell ref="J2:K2"/>
    <mergeCell ref="L2:M2"/>
    <mergeCell ref="J3:K4"/>
    <mergeCell ref="L3:M4"/>
    <mergeCell ref="J21:K21"/>
    <mergeCell ref="L21:M21"/>
    <mergeCell ref="F2:G2"/>
    <mergeCell ref="H2:I2"/>
    <mergeCell ref="A21:C21"/>
    <mergeCell ref="A3:C4"/>
    <mergeCell ref="A6:A20"/>
    <mergeCell ref="F3:G4"/>
    <mergeCell ref="F21:G21"/>
    <mergeCell ref="H3:I4"/>
    <mergeCell ref="H21:I21"/>
    <mergeCell ref="D3:D4"/>
    <mergeCell ref="B6:B12"/>
    <mergeCell ref="C7:C9"/>
    <mergeCell ref="E3:E5"/>
    <mergeCell ref="C10:C12"/>
    <mergeCell ref="C13:C16"/>
    <mergeCell ref="B13:B1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12</vt:i4>
      </vt:variant>
      <vt:variant>
        <vt:lpstr>טווחים בעלי שם</vt:lpstr>
      </vt:variant>
      <vt:variant>
        <vt:i4>11</vt:i4>
      </vt:variant>
    </vt:vector>
  </HeadingPairs>
  <TitlesOfParts>
    <vt:vector size="23" baseType="lpstr">
      <vt:lpstr>תנאי-סף</vt:lpstr>
      <vt:lpstr>איכות - סל א</vt:lpstr>
      <vt:lpstr>איכות - סל ב</vt:lpstr>
      <vt:lpstr>איכות - סל ג</vt:lpstr>
      <vt:lpstr>איכות - סל ד </vt:lpstr>
      <vt:lpstr>ניסיון המציע</vt:lpstr>
      <vt:lpstr>ניסיון המנהל</vt:lpstr>
      <vt:lpstr>איכות - סל ה</vt:lpstr>
      <vt:lpstr>תכני הפעילות המוצעת</vt:lpstr>
      <vt:lpstr>ראיון</vt:lpstr>
      <vt:lpstr>מחירים</vt:lpstr>
      <vt:lpstr>מחיר וסיכום</vt:lpstr>
      <vt:lpstr>'תנאי-סף'!_Ref263083897</vt:lpstr>
      <vt:lpstr>'תנאי-סף'!_Ref274737718</vt:lpstr>
      <vt:lpstr>'תנאי-סף'!_Ref299441922</vt:lpstr>
      <vt:lpstr>'תנאי-סף'!_Ref304923103</vt:lpstr>
      <vt:lpstr>'תנאי-סף'!_Ref316295880</vt:lpstr>
      <vt:lpstr>'תנאי-סף'!_Ref316372399</vt:lpstr>
      <vt:lpstr>'תנאי-סף'!_Ref329872137</vt:lpstr>
      <vt:lpstr>'תנאי-סף'!_Ref374524676</vt:lpstr>
      <vt:lpstr>'תנאי-סף'!WPrint_Area_W</vt:lpstr>
      <vt:lpstr>'תכני הפעילות המוצעת'!רכיב_תכנית_ב</vt:lpstr>
      <vt:lpstr>'תכני הפעילות המוצעת'!רכיב_תכנית_ג</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Rivka Bar Z'ev Kujman​</cp:lastModifiedBy>
  <dcterms:created xsi:type="dcterms:W3CDTF">2012-09-13T08:40:43Z</dcterms:created>
  <dcterms:modified xsi:type="dcterms:W3CDTF">2023-07-30T03:57:26Z</dcterms:modified>
</cp:coreProperties>
</file>